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hidePivotFieldList="1" defaultThemeVersion="124226"/>
  <mc:AlternateContent xmlns:mc="http://schemas.openxmlformats.org/markup-compatibility/2006">
    <mc:Choice Requires="x15">
      <x15ac:absPath xmlns:x15ac="http://schemas.microsoft.com/office/spreadsheetml/2010/11/ac" url="C:\Users\dbern\Dropbox (iSEE)\PC\Downloads\"/>
    </mc:Choice>
  </mc:AlternateContent>
  <xr:revisionPtr revIDLastSave="0" documentId="8_{04FEBFEA-8FB9-42AB-ACDB-14FC3E8E7782}" xr6:coauthVersionLast="47" xr6:coauthVersionMax="47" xr10:uidLastSave="{00000000-0000-0000-0000-000000000000}"/>
  <bookViews>
    <workbookView xWindow="-7760" yWindow="-21710" windowWidth="38620" windowHeight="21220" activeTab="1" xr2:uid="{00000000-000D-0000-FFFF-FFFF00000000}"/>
  </bookViews>
  <sheets>
    <sheet name="2023 Circle K Apex Suction Cup" sheetId="5" r:id="rId1"/>
    <sheet name="Ship List" sheetId="18" r:id="rId2"/>
    <sheet name="Supplier Quotation" sheetId="7" r:id="rId3"/>
  </sheets>
  <definedNames>
    <definedName name="_xlnm._FilterDatabase" localSheetId="1" hidden="1">'Ship List'!$A$16:$Y$16</definedName>
    <definedName name="_xlnm.Print_Area" localSheetId="0">'2023 Circle K Apex Suction Cup'!$A$1:$L$111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8" i="18" l="1"/>
  <c r="V36" i="18" l="1"/>
  <c r="X34" i="18"/>
  <c r="X46" i="18" s="1"/>
  <c r="W34" i="18"/>
  <c r="W46" i="18" s="1"/>
  <c r="X33" i="18"/>
  <c r="W33" i="18"/>
  <c r="X32" i="18"/>
  <c r="W32" i="18"/>
  <c r="X31" i="18"/>
  <c r="W31" i="18"/>
  <c r="X30" i="18"/>
  <c r="W30" i="18"/>
  <c r="X29" i="18"/>
  <c r="W29" i="18"/>
  <c r="W28" i="18"/>
  <c r="X27" i="18"/>
  <c r="W27" i="18"/>
  <c r="X26" i="18"/>
  <c r="W26" i="18"/>
  <c r="X25" i="18"/>
  <c r="W25" i="18"/>
  <c r="X24" i="18"/>
  <c r="W24" i="18"/>
  <c r="X23" i="18"/>
  <c r="W23" i="18"/>
  <c r="X22" i="18"/>
  <c r="W22" i="18"/>
  <c r="X21" i="18"/>
  <c r="W21" i="18"/>
  <c r="X20" i="18"/>
  <c r="W20" i="18"/>
  <c r="X19" i="18"/>
  <c r="W19" i="18"/>
  <c r="X18" i="18"/>
  <c r="W18" i="18"/>
  <c r="X17" i="18"/>
  <c r="W17" i="18"/>
  <c r="W45" i="18" l="1"/>
  <c r="X45" i="18"/>
  <c r="X44" i="18"/>
  <c r="W44" i="18"/>
  <c r="W36" i="18"/>
  <c r="W42" i="18" s="1"/>
  <c r="W14" i="18"/>
  <c r="X36" i="18"/>
  <c r="X42" i="18" s="1"/>
  <c r="X14" i="18"/>
  <c r="W47" i="18" l="1"/>
  <c r="X47" i="18"/>
  <c r="C55" i="5"/>
  <c r="C58" i="5" l="1"/>
  <c r="B13" i="5" l="1"/>
</calcChain>
</file>

<file path=xl/sharedStrings.xml><?xml version="1.0" encoding="utf-8"?>
<sst xmlns="http://schemas.openxmlformats.org/spreadsheetml/2006/main" count="527" uniqueCount="315">
  <si>
    <t>All cartons should be labeled as follows:</t>
  </si>
  <si>
    <t>Key Contacts:</t>
  </si>
  <si>
    <t>Disclaimer:</t>
  </si>
  <si>
    <t>Please provide die lines for artwork development (if applicable)</t>
  </si>
  <si>
    <t>PBC</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</si>
  <si>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</si>
  <si>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</si>
  <si>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</si>
  <si>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</si>
  <si>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</si>
  <si>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</si>
  <si>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</si>
  <si>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</si>
  <si>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Original Qty</t>
  </si>
  <si>
    <t>New Qty</t>
  </si>
  <si>
    <t>Pack Out</t>
  </si>
  <si>
    <t>Notes</t>
  </si>
  <si>
    <t>FUNDING</t>
  </si>
  <si>
    <t>Revision Update</t>
  </si>
  <si>
    <t>Program Start Date</t>
  </si>
  <si>
    <t>Shipment Commence Date</t>
  </si>
  <si>
    <t>BILLING</t>
  </si>
  <si>
    <t>SHIPPING DETAILS</t>
  </si>
  <si>
    <t>SHIP TO</t>
  </si>
  <si>
    <t>SKU DETAILS</t>
  </si>
  <si>
    <t>Program/Project Name:</t>
  </si>
  <si>
    <t>CARTON LABELING</t>
  </si>
  <si>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</si>
  <si>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</si>
  <si>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</si>
  <si>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</si>
  <si>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</si>
  <si>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</si>
  <si>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</si>
  <si>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</si>
  <si>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DIELINES &amp; ARTWORK</t>
  </si>
  <si>
    <t>PO GATHERING</t>
  </si>
  <si>
    <t>FUNDING LEVEL</t>
  </si>
  <si>
    <t>Funding Level</t>
  </si>
  <si>
    <t>Elements Funded</t>
  </si>
  <si>
    <t>Funding Contact</t>
  </si>
  <si>
    <t>PBC /FBU</t>
  </si>
  <si>
    <t>PO's &amp; FUNDING</t>
  </si>
  <si>
    <t>KEY EQUIPMENT INFORMATION</t>
  </si>
  <si>
    <t>FBU Bottlers are to be billed for:</t>
  </si>
  <si>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</si>
  <si>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</si>
  <si>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</si>
  <si>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</si>
  <si>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</si>
  <si>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Debra Moreira</t>
  </si>
  <si>
    <t xml:space="preserve">    (if applicable)</t>
  </si>
  <si>
    <t>- Account/ Program Name</t>
  </si>
  <si>
    <t xml:space="preserve">Immediately advise MCOE of any anticipated production or shipment delays </t>
  </si>
  <si>
    <t>Program Contact</t>
  </si>
  <si>
    <t xml:space="preserve">FBU </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</si>
  <si>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</si>
  <si>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</si>
  <si>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</si>
  <si>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</si>
  <si>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</si>
  <si>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</si>
  <si>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</si>
  <si>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</si>
  <si>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</si>
  <si>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</si>
  <si>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</si>
  <si>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 xml:space="preserve">of FBU display costs only should be sent to </t>
  </si>
  <si>
    <t>Or sooner if at all possible.</t>
  </si>
  <si>
    <t>CARTON &amp; EQUIPMENT LABELING</t>
  </si>
  <si>
    <t>Program Name:  (E.g. Wave I 2020 - TM Pepsi )</t>
  </si>
  <si>
    <t>This date automatically populates from the Shipment Commence Date above.</t>
  </si>
  <si>
    <r>
      <t>DIE LINES (If applicable)  -</t>
    </r>
    <r>
      <rPr>
        <b/>
        <sz val="12"/>
        <color rgb="FFFF0000"/>
        <rFont val="Calibri"/>
        <family val="2"/>
        <scheme val="minor"/>
      </rPr>
      <t>DONE</t>
    </r>
  </si>
  <si>
    <r>
      <rPr>
        <b/>
        <sz val="12"/>
        <color rgb="FF000000"/>
        <rFont val="Calibri"/>
        <family val="2"/>
        <scheme val="minor"/>
      </rPr>
      <t>Provide an estimate</t>
    </r>
    <r>
      <rPr>
        <sz val="12"/>
        <color rgb="FF000000"/>
        <rFont val="Calibri"/>
        <family val="2"/>
        <scheme val="minor"/>
      </rPr>
      <t xml:space="preserve"> for the  team’s FBU billing requirements to the MCOE contact.</t>
    </r>
  </si>
  <si>
    <t>NA</t>
  </si>
  <si>
    <t>SUSTAINABLE LABELS</t>
  </si>
  <si>
    <t xml:space="preserve">FBU BILLING  </t>
  </si>
  <si>
    <r>
      <t xml:space="preserve">of display costs.  They </t>
    </r>
    <r>
      <rPr>
        <u/>
        <sz val="12"/>
        <color theme="1"/>
        <rFont val="Calibri"/>
        <family val="2"/>
        <scheme val="minor"/>
      </rPr>
      <t>will only be responsible</t>
    </r>
    <r>
      <rPr>
        <sz val="12"/>
        <color theme="1"/>
        <rFont val="Calibri"/>
        <family val="2"/>
        <scheme val="minor"/>
      </rPr>
      <t xml:space="preserve"> for freight costs.  </t>
    </r>
  </si>
  <si>
    <t>SAP NUMBER</t>
  </si>
  <si>
    <r>
      <rPr>
        <i/>
        <sz val="12"/>
        <rFont val="Calibri"/>
        <family val="2"/>
        <scheme val="minor"/>
      </rPr>
      <t>PBNA POs</t>
    </r>
    <r>
      <rPr>
        <sz val="12"/>
        <rFont val="Calibri"/>
        <family val="2"/>
        <scheme val="minor"/>
      </rPr>
      <t> - The Merchandising Center of Excellence team will gather the PO numbers from the PBC locations and provide to you in the final master ship.</t>
    </r>
  </si>
  <si>
    <t>PBNA BILLING</t>
  </si>
  <si>
    <r>
      <t xml:space="preserve">PBNA locations are to be billed </t>
    </r>
    <r>
      <rPr>
        <b/>
        <sz val="18"/>
        <color rgb="FF000000"/>
        <rFont val="Calibri"/>
        <family val="2"/>
        <scheme val="minor"/>
      </rPr>
      <t xml:space="preserve">100% </t>
    </r>
    <r>
      <rPr>
        <sz val="12"/>
        <color rgb="FF000000"/>
        <rFont val="Calibri"/>
        <family val="2"/>
        <scheme val="minor"/>
      </rPr>
      <t>(display, freight &amp; tax).</t>
    </r>
  </si>
  <si>
    <t>Hien Lai</t>
  </si>
  <si>
    <t>312-821-1255</t>
  </si>
  <si>
    <t>hien.lai@pepsico.com</t>
  </si>
  <si>
    <t>SAP Number</t>
  </si>
  <si>
    <t>Funding</t>
  </si>
  <si>
    <t>Address</t>
  </si>
  <si>
    <t>City</t>
  </si>
  <si>
    <t>Contact</t>
  </si>
  <si>
    <t>OK</t>
  </si>
  <si>
    <t>- SAP Number</t>
  </si>
  <si>
    <t xml:space="preserve">2023 Circle K - Apex Suction Cup </t>
  </si>
  <si>
    <t>100% Division Funded (D,F,T)</t>
  </si>
  <si>
    <t>2023 Circle K - Apex Suction Cup</t>
  </si>
  <si>
    <t>100% (D.F.T.) Division Funded</t>
  </si>
  <si>
    <t>dawn.stahl@pepsico.com</t>
  </si>
  <si>
    <t>Dawn Stahl</t>
  </si>
  <si>
    <t>CIRCLE K MD EVERGREEN Vertical Suction Cup</t>
  </si>
  <si>
    <t>GRAPHIC FPO:</t>
  </si>
  <si>
    <t>CIRCLE K FAST TWITCH Vertcial Suction Cup</t>
  </si>
  <si>
    <t>Key Contacts:  Dawn Stahl</t>
  </si>
  <si>
    <t>Funding:  100% Brand - 2023 Wave 1 (PBNA &amp; FBU)</t>
  </si>
  <si>
    <t>Supplier:  ISEE</t>
  </si>
  <si>
    <t>16 Oz Sing Serve Glides</t>
  </si>
  <si>
    <t>2022 Cost / Ctn</t>
  </si>
  <si>
    <t>Est. F&amp;T</t>
  </si>
  <si>
    <t>2/ctn</t>
  </si>
  <si>
    <t>100% Division</t>
  </si>
  <si>
    <t>Supplier</t>
  </si>
  <si>
    <t>ISEE</t>
  </si>
  <si>
    <t>PBNA or FBU</t>
  </si>
  <si>
    <t>Region</t>
  </si>
  <si>
    <t>Market</t>
  </si>
  <si>
    <t>Location</t>
  </si>
  <si>
    <t>Plant ID</t>
  </si>
  <si>
    <t>State</t>
  </si>
  <si>
    <t>Zip</t>
  </si>
  <si>
    <t>Phone</t>
  </si>
  <si>
    <t>Global ID</t>
  </si>
  <si>
    <t>Delivery Instructions</t>
  </si>
  <si>
    <t>Hub</t>
  </si>
  <si>
    <t>Market LPO</t>
  </si>
  <si>
    <t>PO Issuance LPO</t>
  </si>
  <si>
    <t>Invoice Payment</t>
  </si>
  <si>
    <t>Region LPO</t>
  </si>
  <si>
    <t>SKU Qty - Units</t>
  </si>
  <si>
    <t>SKU Qty - Carton</t>
  </si>
  <si>
    <t>Material PO Number</t>
  </si>
  <si>
    <t>PBNA</t>
  </si>
  <si>
    <t>Central</t>
  </si>
  <si>
    <t>South Texas Mkt</t>
  </si>
  <si>
    <t>AUSTIN TX</t>
  </si>
  <si>
    <t>1294</t>
  </si>
  <si>
    <t>9010 Wall Street</t>
  </si>
  <si>
    <t>AUSTIN</t>
  </si>
  <si>
    <t>TX</t>
  </si>
  <si>
    <t>78754</t>
  </si>
  <si>
    <t>Maamoon Abueluf</t>
  </si>
  <si>
    <t>512-908-1205</t>
  </si>
  <si>
    <t>PEPSICO-PBC-1294</t>
  </si>
  <si>
    <t/>
  </si>
  <si>
    <t>SAN ANTONIO TX</t>
  </si>
  <si>
    <t>maamoon.abueluf@pepsico.com</t>
  </si>
  <si>
    <t>BEAUMONT TX</t>
  </si>
  <si>
    <t>1296</t>
  </si>
  <si>
    <t>2750 W Cardinal Drive</t>
  </si>
  <si>
    <t>BEAUMONT</t>
  </si>
  <si>
    <t>77705</t>
  </si>
  <si>
    <t>David Waddell</t>
  </si>
  <si>
    <t>409-842-2111</t>
  </si>
  <si>
    <t>PEPSICO-PBC-1296</t>
  </si>
  <si>
    <t>HOUSTON TX</t>
  </si>
  <si>
    <t>david.waddell@pepsico.com</t>
  </si>
  <si>
    <t>BRYAN TX</t>
  </si>
  <si>
    <t>1295</t>
  </si>
  <si>
    <t>1801 Shiloh Ave</t>
  </si>
  <si>
    <t>BRYAN</t>
  </si>
  <si>
    <t>77803</t>
  </si>
  <si>
    <t>Martin Olexey</t>
  </si>
  <si>
    <t>979-779-6324</t>
  </si>
  <si>
    <t>PEPSICO-PBC-1295</t>
  </si>
  <si>
    <t>martin.olexey@pepsico.com</t>
  </si>
  <si>
    <t>CONROE TX</t>
  </si>
  <si>
    <t>1299</t>
  </si>
  <si>
    <t>222 East Loope 336</t>
  </si>
  <si>
    <t>CONROE</t>
  </si>
  <si>
    <t>77301</t>
  </si>
  <si>
    <t>Troy Woods</t>
  </si>
  <si>
    <t>713-545-4348</t>
  </si>
  <si>
    <t>PEPSICO-PBC-1299</t>
  </si>
  <si>
    <t>troy.woods@pepsico.com</t>
  </si>
  <si>
    <t>HALLETTSVILLE TX</t>
  </si>
  <si>
    <t>1308</t>
  </si>
  <si>
    <t>1415 Hwy 90A East</t>
  </si>
  <si>
    <t>HALLETTSVILLE</t>
  </si>
  <si>
    <t>77964</t>
  </si>
  <si>
    <t>Sam Banda</t>
  </si>
  <si>
    <t>361-798-1747</t>
  </si>
  <si>
    <t>PEPSICO-PBC-1308</t>
  </si>
  <si>
    <t>samuel.banda@pepsico.com</t>
  </si>
  <si>
    <t>HIDALGO TX</t>
  </si>
  <si>
    <t>1302</t>
  </si>
  <si>
    <t>1601 N. INTERNATIONAL BLVD</t>
  </si>
  <si>
    <t>HIDALGO</t>
  </si>
  <si>
    <t>78557</t>
  </si>
  <si>
    <t>David Cardoza</t>
  </si>
  <si>
    <t>956-994-6101</t>
  </si>
  <si>
    <t>PEPSICO-PBC-1302</t>
  </si>
  <si>
    <t>David.Cardoza@pepsico.com</t>
  </si>
  <si>
    <t>1C55</t>
  </si>
  <si>
    <t>9300 La Porte Freeway</t>
  </si>
  <si>
    <t>HOUSTON</t>
  </si>
  <si>
    <t>77017</t>
  </si>
  <si>
    <t>Kyle Washington</t>
  </si>
  <si>
    <t>713-845-3468</t>
  </si>
  <si>
    <t>PEPSICO-PBC-1C55</t>
  </si>
  <si>
    <t>kyle.washington@pepsico.com</t>
  </si>
  <si>
    <t>LAREDO TX</t>
  </si>
  <si>
    <t>1315</t>
  </si>
  <si>
    <t>4700 N. Santa Maria</t>
  </si>
  <si>
    <t>LAREDO</t>
  </si>
  <si>
    <t>78041</t>
  </si>
  <si>
    <t>Tony Ochoa</t>
  </si>
  <si>
    <t>956-337-1000</t>
  </si>
  <si>
    <t>PEPSICO-PBC-1315</t>
  </si>
  <si>
    <t>antonio.ochoajr@pepsico.com</t>
  </si>
  <si>
    <t>1C56</t>
  </si>
  <si>
    <t>6100 N.E. Loop 410</t>
  </si>
  <si>
    <t>SAN ANTONIO</t>
  </si>
  <si>
    <t>78218</t>
  </si>
  <si>
    <t>Jesus Alarcon</t>
  </si>
  <si>
    <t>210-662-3409</t>
  </si>
  <si>
    <t>PEPSICO-PBC-1C56</t>
  </si>
  <si>
    <t>jesus.alarcon@pepsico.com</t>
  </si>
  <si>
    <t>Texoma Mkt</t>
  </si>
  <si>
    <t>ADA OK</t>
  </si>
  <si>
    <t>1291</t>
  </si>
  <si>
    <t>3801 N. Broadway Ave</t>
  </si>
  <si>
    <t>ADA</t>
  </si>
  <si>
    <t>74820</t>
  </si>
  <si>
    <t>Jason Mcintosh</t>
  </si>
  <si>
    <t>580-310-5722</t>
  </si>
  <si>
    <t>PEPSICO-PBC-1291</t>
  </si>
  <si>
    <t>TULSA OK</t>
  </si>
  <si>
    <t>jason.mcintosh@pepsico.com</t>
  </si>
  <si>
    <t>FORT WORTH TX</t>
  </si>
  <si>
    <t>1298</t>
  </si>
  <si>
    <t>5201 Blue Mound Rd.</t>
  </si>
  <si>
    <t>FORT WORTH</t>
  </si>
  <si>
    <t>76106</t>
  </si>
  <si>
    <t>Carlson, BobbiJo</t>
  </si>
  <si>
    <t>469-446-1506</t>
  </si>
  <si>
    <t>PEPSICO-PBC-1298</t>
  </si>
  <si>
    <t>MESQUITE TX</t>
  </si>
  <si>
    <t>bobbijo.carlson@pepsico.com</t>
  </si>
  <si>
    <t>LUFKIN TX</t>
  </si>
  <si>
    <t>1301</t>
  </si>
  <si>
    <t xml:space="preserve">3500 N. John Redditt </t>
  </si>
  <si>
    <t>LUFKIN</t>
  </si>
  <si>
    <t>75901</t>
  </si>
  <si>
    <t>Christopher Huskey</t>
  </si>
  <si>
    <t>936-634-6341</t>
  </si>
  <si>
    <t>PEPSICO-PBC-1301</t>
  </si>
  <si>
    <t>christopher.huskey@pepsico.com</t>
  </si>
  <si>
    <t>1C54</t>
  </si>
  <si>
    <t>4532 Highway 67</t>
  </si>
  <si>
    <t>MESQUITE</t>
  </si>
  <si>
    <t>75150</t>
  </si>
  <si>
    <t>Will Dickson</t>
  </si>
  <si>
    <t>432-638-5396</t>
  </si>
  <si>
    <t>PEPSICO-PBC-1C54</t>
  </si>
  <si>
    <t>william.dickson@pepsico.com</t>
  </si>
  <si>
    <t>SHERMAN TX</t>
  </si>
  <si>
    <t>1297</t>
  </si>
  <si>
    <t>4817 Marshall</t>
  </si>
  <si>
    <t>SHERMAN</t>
  </si>
  <si>
    <t>75090</t>
  </si>
  <si>
    <t>Brad Baxter</t>
  </si>
  <si>
    <t>903-892-3030 x12</t>
  </si>
  <si>
    <t>PEPSICO-PBC-1297</t>
  </si>
  <si>
    <t>brad.baxter@pepsico.com</t>
  </si>
  <si>
    <t>TYLER TX</t>
  </si>
  <si>
    <t>1300</t>
  </si>
  <si>
    <t xml:space="preserve">12211 State Highway 155 </t>
  </si>
  <si>
    <t>TYLER</t>
  </si>
  <si>
    <t>75708</t>
  </si>
  <si>
    <t>Tomas Sanchez</t>
  </si>
  <si>
    <t>903-530-3927</t>
  </si>
  <si>
    <t>PEPSICO-PBC-1300</t>
  </si>
  <si>
    <t>tomas.sancheziii@pepsico.com</t>
  </si>
  <si>
    <t>WACO TX</t>
  </si>
  <si>
    <t>1293</t>
  </si>
  <si>
    <t>2000 LaSalle Ave</t>
  </si>
  <si>
    <t>WACO</t>
  </si>
  <si>
    <t>76706</t>
  </si>
  <si>
    <t>Alfredo Reveles</t>
  </si>
  <si>
    <t>469-236-3216</t>
  </si>
  <si>
    <t>PEPSICO-PBC-1293</t>
  </si>
  <si>
    <t>alfredo.reveles@pepsico.com</t>
  </si>
  <si>
    <t>WHARTON TX</t>
  </si>
  <si>
    <t>1311</t>
  </si>
  <si>
    <t>505 Rugeley</t>
  </si>
  <si>
    <t>WHARTON</t>
  </si>
  <si>
    <t>77488</t>
  </si>
  <si>
    <t>Sierra Shields</t>
  </si>
  <si>
    <t>979-532-7171</t>
  </si>
  <si>
    <t>PEPSICO-PBC-1311</t>
  </si>
  <si>
    <t>sierra.shields@pepsico.com</t>
  </si>
  <si>
    <t>FBU</t>
  </si>
  <si>
    <t>Corpus Christi TX</t>
  </si>
  <si>
    <t>10035</t>
  </si>
  <si>
    <t>1401 South Padre Island Drive</t>
  </si>
  <si>
    <t>Corpus Christi</t>
  </si>
  <si>
    <t>78416</t>
  </si>
  <si>
    <t>Brent Mitchell</t>
  </si>
  <si>
    <t>(361) 654 - 3117</t>
  </si>
  <si>
    <t>CORPUSCHRISTIBOTTLING</t>
  </si>
  <si>
    <t xml:space="preserve">david.wilson@onetacc.com
</t>
  </si>
  <si>
    <t>christy.morgan@onetacc.com</t>
  </si>
  <si>
    <t>thomas.eckhardt@pepsico.com</t>
  </si>
  <si>
    <t>FAST TWITCH</t>
  </si>
  <si>
    <t>MD EVERGREEN</t>
  </si>
  <si>
    <t>Carton Total</t>
  </si>
  <si>
    <t>FBU - Corpus Christi, TX</t>
  </si>
  <si>
    <r>
      <rPr>
        <b/>
        <sz val="11"/>
        <color rgb="FFFFFFFF"/>
        <rFont val="Tahoma"/>
        <family val="2"/>
      </rPr>
      <t xml:space="preserve">Reimbursement 
</t>
    </r>
    <r>
      <rPr>
        <b/>
        <sz val="11"/>
        <color rgb="FFFFFFFF"/>
        <rFont val="Tahoma"/>
        <family val="2"/>
      </rPr>
      <t>Plant ID</t>
    </r>
  </si>
  <si>
    <r>
      <rPr>
        <b/>
        <sz val="11"/>
        <color rgb="FFFFFFFF"/>
        <rFont val="Tahoma"/>
        <family val="2"/>
      </rPr>
      <t xml:space="preserve">TMS Location 
</t>
    </r>
    <r>
      <rPr>
        <b/>
        <sz val="11"/>
        <color rgb="FFFFFFFF"/>
        <rFont val="Tahoma"/>
        <family val="2"/>
      </rPr>
      <t>Code</t>
    </r>
  </si>
  <si>
    <t>Apex Suction Cup (Mt Dew and Fast Twitch)</t>
  </si>
  <si>
    <t xml:space="preserve"> iSee will be delivering directly to PBNA locations.</t>
  </si>
  <si>
    <t>100% FBU Location Funded</t>
  </si>
  <si>
    <r>
      <t xml:space="preserve">ARTWORK (If applicable) -  </t>
    </r>
    <r>
      <rPr>
        <b/>
        <sz val="12"/>
        <color rgb="FFFF0000"/>
        <rFont val="Calibri"/>
        <family val="2"/>
        <scheme val="minor"/>
      </rPr>
      <t>Mt Dew Artwork will be approved after rendering provided. Fast twitch artwork will be ready by 1/19</t>
    </r>
  </si>
  <si>
    <t>Brent Mitchell 361-654-3117</t>
  </si>
  <si>
    <r>
      <rPr>
        <i/>
        <sz val="12"/>
        <rFont val="Calibri"/>
        <family val="2"/>
        <scheme val="minor"/>
      </rPr>
      <t>FBU POs</t>
    </r>
    <r>
      <rPr>
        <sz val="12"/>
        <rFont val="Calibri"/>
        <family val="2"/>
        <scheme val="minor"/>
      </rPr>
      <t> – FBU location will provide PO number.</t>
    </r>
  </si>
  <si>
    <t>MT DEW APEX SUCTION CUP</t>
  </si>
  <si>
    <t>FAST TWITCH APEX SUCTION CUP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</si>
</sst>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7" formatCode="&quot;$&quot;#,##0.00_);\(&quot;$&quot;#,##0.00\)"/>
    <numFmt numFmtId="44" formatCode="_(&quot;$&quot;* #,##0.00_);_(&quot;$&quot;* \(#,##0.00\);_(&quot;$&quot;* &quot;-&quot;??_);_(@_)"/>
    <numFmt numFmtId="43" formatCode="_(* #,##0.00_);_(* \(#,##0.00\);_(* &quot;-&quot;??_);_(@_)"/>
    <numFmt numFmtId="164" formatCode="m/d/yy;@"/>
    <numFmt numFmtId="165" formatCode="[&lt;=9999999]###\-####;\(###\)\ ###\-####"/>
    <numFmt numFmtId="166" formatCode="mm/dd/yy;@"/>
    <numFmt numFmtId="167" formatCode="&quot;$&quot;#,##0.00"/>
  </numFmts>
  <fonts count="60" x14ac:knownFonts="1">
    <font>
      <sz val="11"/>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u/>
      <sz val="12"/>
      <color theme="1"/>
      <name val="Calibri"/>
      <family val="2"/>
      <scheme val="minor"/>
    </font>
    <font>
      <sz val="14"/>
      <color rgb="FF1E1E1E"/>
      <name val="Arial"/>
      <family val="2"/>
    </font>
    <font>
      <b/>
      <sz val="16"/>
      <color rgb="FFFF0000"/>
      <name val="Calibri"/>
      <family val="2"/>
      <scheme val="minor"/>
    </font>
    <font>
      <sz val="16"/>
      <color rgb="FF000000"/>
      <name val="Calibri"/>
      <family val="2"/>
      <scheme val="minor"/>
    </font>
    <font>
      <b/>
      <sz val="18"/>
      <color rgb="FFFF0000"/>
      <name val="Calibri"/>
      <family val="2"/>
      <scheme val="minor"/>
    </font>
    <font>
      <b/>
      <sz val="11"/>
      <color theme="1"/>
      <name val="Calibri"/>
      <family val="2"/>
      <scheme val="minor"/>
    </font>
    <font>
      <b/>
      <sz val="18"/>
      <name val="Calibri"/>
      <family val="2"/>
      <scheme val="minor"/>
    </font>
    <font>
      <sz val="11"/>
      <color rgb="FFFF0000"/>
      <name val="Symbol"/>
      <family val="1"/>
      <charset val="2"/>
    </font>
    <font>
      <sz val="11"/>
      <color indexed="8"/>
      <name val="Calibri"/>
      <family val="2"/>
    </font>
    <font>
      <sz val="10"/>
      <name val="Arial"/>
      <family val="2"/>
    </font>
    <font>
      <u/>
      <sz val="11"/>
      <color theme="1"/>
      <name val="Calibri"/>
      <family val="2"/>
      <scheme val="minor"/>
    </font>
    <font>
      <b/>
      <sz val="20"/>
      <color rgb="FFFF0000"/>
      <name val="Calibri"/>
      <family val="2"/>
      <scheme val="minor"/>
    </font>
    <font>
      <sz val="11"/>
      <name val="Calibri"/>
      <family val="2"/>
      <scheme val="minor"/>
    </font>
    <font>
      <sz val="11"/>
      <color rgb="FF000000"/>
      <name val="Calibri"/>
      <family val="2"/>
      <scheme val="minor"/>
    </font>
    <font>
      <b/>
      <sz val="18"/>
      <name val="Calibri"/>
      <family val="2"/>
    </font>
    <font>
      <sz val="11"/>
      <name val="Calibri"/>
      <family val="2"/>
    </font>
    <font>
      <b/>
      <sz val="11"/>
      <color theme="5" tint="-0.249977111117893"/>
      <name val="Calibri"/>
      <family val="2"/>
    </font>
    <font>
      <sz val="11"/>
      <color theme="5" tint="-0.249977111117893"/>
      <name val="Calibri"/>
      <family val="2"/>
    </font>
    <font>
      <b/>
      <u/>
      <sz val="11"/>
      <color rgb="FF00B050"/>
      <name val="Calibri"/>
      <family val="2"/>
    </font>
    <font>
      <b/>
      <sz val="18"/>
      <color theme="0" tint="-0.34998626667073579"/>
      <name val="Calibri"/>
      <family val="2"/>
    </font>
    <font>
      <b/>
      <sz val="11"/>
      <name val="Calibri"/>
      <family val="2"/>
    </font>
    <font>
      <b/>
      <sz val="11"/>
      <color rgb="FFFF0000"/>
      <name val="Calibri"/>
      <family val="2"/>
    </font>
    <font>
      <b/>
      <sz val="11"/>
      <color rgb="FF0070C0"/>
      <name val="Calibri"/>
      <family val="2"/>
    </font>
    <font>
      <b/>
      <sz val="11"/>
      <color rgb="FFFFFFFF"/>
      <name val="Tahoma"/>
      <family val="2"/>
    </font>
    <font>
      <sz val="10"/>
      <color rgb="FF4D4D4D"/>
      <name val="Tahoma"/>
      <family val="2"/>
    </font>
    <font>
      <b/>
      <sz val="10"/>
      <name val="Tahoma"/>
      <family val="2"/>
    </font>
    <font>
      <b/>
      <sz val="11"/>
      <color theme="0" tint="-0.34998626667073579"/>
      <name val="Calibri"/>
      <family val="2"/>
    </font>
    <font>
      <sz val="11"/>
      <color theme="0" tint="-0.34998626667073579"/>
      <name val="Calibri"/>
      <family val="2"/>
    </font>
    <font>
      <b/>
      <sz val="11"/>
      <name val="Calibri"/>
      <family val="2"/>
      <scheme val="minor"/>
    </font>
    <font>
      <b/>
      <sz val="11"/>
      <color theme="0"/>
      <name val="Tahoma"/>
      <family val="2"/>
    </font>
    <font>
      <sz val="14"/>
      <color theme="1"/>
      <name val="Calibri"/>
      <family val="2"/>
      <scheme val="minor"/>
    </font>
    <font>
      <sz val="12"/>
      <color rgb="FF4D4D4D"/>
      <name val="Tahoma"/>
      <family val="2"/>
    </font>
    <font>
      <sz val="10"/>
      <name val="Tahoma"/>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384C70"/>
        <bgColor rgb="FF384C7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
      <left/>
      <right/>
      <top/>
      <bottom style="thin">
        <color indexed="64"/>
      </bottom>
      <diagonal/>
    </border>
    <border>
      <left style="thin">
        <color rgb="FF4E648A"/>
      </left>
      <right style="thin">
        <color rgb="FF4E648A"/>
      </right>
      <top style="thin">
        <color rgb="FF4E648A"/>
      </top>
      <bottom/>
      <diagonal/>
    </border>
    <border>
      <left/>
      <right style="thin">
        <color rgb="FF4E648A"/>
      </right>
      <top style="thin">
        <color rgb="FF4E648A"/>
      </top>
      <bottom/>
      <diagonal/>
    </border>
  </borders>
  <cellStyleXfs count="12">
    <xf numFmtId="0" fontId="0" fillId="0" borderId="0"/>
    <xf numFmtId="0" fontId="2"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0" fontId="36" fillId="0" borderId="0">
      <alignment vertical="top"/>
    </xf>
    <xf numFmtId="9" fontId="35" fillId="0" borderId="0" applyFont="0" applyFill="0" applyBorder="0" applyAlignment="0" applyProtection="0"/>
    <xf numFmtId="43" fontId="36" fillId="0" borderId="0" applyFont="0" applyFill="0" applyBorder="0" applyAlignment="0" applyProtection="0"/>
    <xf numFmtId="0" fontId="40" fillId="0" borderId="0"/>
    <xf numFmtId="44" fontId="40" fillId="0" borderId="0" applyFont="0" applyFill="0" applyBorder="0" applyAlignment="0" applyProtection="0"/>
  </cellStyleXfs>
  <cellXfs count="210">
    <xf numFmtId="0" fontId="0" fillId="0" borderId="0" xfId="0"/>
    <xf numFmtId="0" fontId="4" fillId="0" borderId="6" xfId="0" applyFont="1" applyBorder="1"/>
    <xf numFmtId="0" fontId="7" fillId="3" borderId="0" xfId="0" applyFont="1" applyFill="1" applyAlignment="1">
      <alignment horizontal="left"/>
    </xf>
    <xf numFmtId="0" fontId="4" fillId="3" borderId="0" xfId="0" applyFont="1" applyFill="1"/>
    <xf numFmtId="0" fontId="7" fillId="3" borderId="0" xfId="0" applyFont="1" applyFill="1"/>
    <xf numFmtId="0" fontId="7" fillId="3" borderId="9" xfId="0" applyFont="1" applyFill="1" applyBorder="1"/>
    <xf numFmtId="0" fontId="7" fillId="0" borderId="0" xfId="0" applyFont="1"/>
    <xf numFmtId="0" fontId="7" fillId="3" borderId="9" xfId="0" applyFont="1" applyFill="1" applyBorder="1" applyAlignment="1">
      <alignment horizontal="left"/>
    </xf>
    <xf numFmtId="0" fontId="7" fillId="3" borderId="6" xfId="0" applyFont="1" applyFill="1" applyBorder="1"/>
    <xf numFmtId="164" fontId="8" fillId="4" borderId="15" xfId="0" applyNumberFormat="1" applyFont="1" applyFill="1" applyBorder="1" applyAlignment="1">
      <alignment horizontal="center" vertical="center"/>
    </xf>
    <xf numFmtId="164" fontId="8" fillId="4" borderId="16" xfId="0" applyNumberFormat="1" applyFont="1" applyFill="1" applyBorder="1" applyAlignment="1">
      <alignment horizontal="center" vertical="center"/>
    </xf>
    <xf numFmtId="0" fontId="8" fillId="4" borderId="17" xfId="0" applyFont="1" applyFill="1" applyBorder="1" applyAlignment="1">
      <alignment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xf>
    <xf numFmtId="0" fontId="7" fillId="0" borderId="2" xfId="0" applyFont="1" applyBorder="1" applyAlignment="1">
      <alignment horizontal="center"/>
    </xf>
    <xf numFmtId="0" fontId="7" fillId="0" borderId="9" xfId="0" applyFont="1" applyBorder="1"/>
    <xf numFmtId="0" fontId="9" fillId="3" borderId="0" xfId="0" quotePrefix="1" applyFont="1" applyFill="1" applyAlignment="1">
      <alignment horizontal="left" vertical="center" indent="4"/>
    </xf>
    <xf numFmtId="0" fontId="9" fillId="3" borderId="0" xfId="0" applyFont="1" applyFill="1" applyAlignment="1">
      <alignment horizontal="left" vertical="center" indent="6"/>
    </xf>
    <xf numFmtId="0" fontId="9" fillId="3" borderId="0" xfId="0" applyFont="1" applyFill="1" applyAlignment="1">
      <alignment vertical="center"/>
    </xf>
    <xf numFmtId="0" fontId="11" fillId="3" borderId="0" xfId="0" applyFont="1" applyFill="1" applyAlignment="1">
      <alignment horizontal="right" vertical="top"/>
    </xf>
    <xf numFmtId="166" fontId="4" fillId="2" borderId="1" xfId="0" applyNumberFormat="1" applyFont="1" applyFill="1" applyBorder="1" applyAlignment="1">
      <alignment horizontal="center"/>
    </xf>
    <xf numFmtId="0" fontId="4" fillId="3" borderId="0" xfId="0" quotePrefix="1" applyFont="1" applyFill="1"/>
    <xf numFmtId="0" fontId="7" fillId="2" borderId="12" xfId="0" applyFont="1" applyFill="1" applyBorder="1"/>
    <xf numFmtId="0" fontId="7" fillId="2" borderId="13" xfId="0" applyFont="1" applyFill="1" applyBorder="1"/>
    <xf numFmtId="0" fontId="4" fillId="3" borderId="0" xfId="0" applyFont="1" applyFill="1" applyAlignment="1">
      <alignment horizontal="right"/>
    </xf>
    <xf numFmtId="0" fontId="13" fillId="3" borderId="0" xfId="0" applyFont="1" applyFill="1" applyAlignment="1">
      <alignment vertical="top"/>
    </xf>
    <xf numFmtId="0" fontId="13" fillId="3" borderId="0" xfId="0" applyFont="1" applyFill="1"/>
    <xf numFmtId="0" fontId="10" fillId="3" borderId="6" xfId="0" applyFont="1" applyFill="1" applyBorder="1" applyAlignment="1">
      <alignment vertical="center"/>
    </xf>
    <xf numFmtId="0" fontId="4" fillId="3" borderId="0" xfId="0" applyFont="1" applyFill="1" applyAlignment="1">
      <alignment vertical="center"/>
    </xf>
    <xf numFmtId="0" fontId="14" fillId="3" borderId="0" xfId="0" applyFont="1" applyFill="1" applyAlignment="1">
      <alignment vertical="center"/>
    </xf>
    <xf numFmtId="0" fontId="15" fillId="3" borderId="0" xfId="0" applyFont="1" applyFill="1" applyAlignment="1">
      <alignment horizontal="left" vertical="center"/>
    </xf>
    <xf numFmtId="0" fontId="17" fillId="3" borderId="0" xfId="0" applyFont="1" applyFill="1"/>
    <xf numFmtId="0" fontId="17" fillId="3" borderId="9" xfId="0" applyFont="1" applyFill="1" applyBorder="1"/>
    <xf numFmtId="0" fontId="15" fillId="3" borderId="0" xfId="0" applyFont="1" applyFill="1" applyAlignment="1">
      <alignment vertical="center" wrapText="1"/>
    </xf>
    <xf numFmtId="0" fontId="15" fillId="3" borderId="9" xfId="0" applyFont="1" applyFill="1" applyBorder="1" applyAlignment="1">
      <alignment vertical="center" wrapText="1"/>
    </xf>
    <xf numFmtId="0" fontId="15" fillId="3" borderId="0" xfId="0" applyFont="1" applyFill="1" applyAlignment="1">
      <alignment horizontal="left" vertical="center" wrapText="1"/>
    </xf>
    <xf numFmtId="164" fontId="7" fillId="3" borderId="0" xfId="0" applyNumberFormat="1" applyFont="1" applyFill="1" applyAlignment="1">
      <alignment horizontal="center"/>
    </xf>
    <xf numFmtId="0" fontId="9" fillId="3" borderId="0" xfId="0" applyFont="1" applyFill="1" applyAlignment="1">
      <alignment horizontal="left" vertical="center"/>
    </xf>
    <xf numFmtId="0" fontId="7" fillId="0" borderId="6" xfId="0" applyFont="1" applyBorder="1"/>
    <xf numFmtId="0" fontId="7" fillId="0" borderId="7" xfId="0" applyFont="1" applyBorder="1"/>
    <xf numFmtId="0" fontId="7" fillId="0" borderId="8" xfId="0" applyFont="1" applyBorder="1"/>
    <xf numFmtId="0" fontId="7" fillId="0" borderId="10" xfId="0" applyFont="1" applyBorder="1"/>
    <xf numFmtId="0" fontId="7" fillId="2" borderId="14" xfId="0" applyFont="1" applyFill="1" applyBorder="1" applyAlignment="1">
      <alignment horizontal="center"/>
    </xf>
    <xf numFmtId="0" fontId="7" fillId="0" borderId="8" xfId="0" applyFont="1" applyBorder="1" applyAlignment="1">
      <alignment horizontal="right"/>
    </xf>
    <xf numFmtId="0" fontId="9" fillId="3" borderId="0" xfId="0" applyFont="1" applyFill="1" applyAlignment="1">
      <alignment horizontal="left" vertical="center" indent="4"/>
    </xf>
    <xf numFmtId="0" fontId="11" fillId="3" borderId="0" xfId="0" applyFont="1" applyFill="1" applyAlignment="1">
      <alignment horizontal="left" vertical="top" indent="4"/>
    </xf>
    <xf numFmtId="0" fontId="7" fillId="3" borderId="0" xfId="0" applyFont="1" applyFill="1" applyAlignment="1">
      <alignment horizontal="left" indent="4"/>
    </xf>
    <xf numFmtId="0" fontId="17" fillId="3" borderId="0" xfId="0" applyFont="1" applyFill="1" applyAlignment="1">
      <alignment horizontal="left" indent="4"/>
    </xf>
    <xf numFmtId="0" fontId="16" fillId="3" borderId="0" xfId="0" applyFont="1" applyFill="1" applyAlignment="1">
      <alignment horizontal="left" vertical="center"/>
    </xf>
    <xf numFmtId="0" fontId="7" fillId="3" borderId="6" xfId="0" quotePrefix="1" applyFont="1" applyFill="1" applyBorder="1" applyAlignment="1">
      <alignment horizontal="left"/>
    </xf>
    <xf numFmtId="0" fontId="7" fillId="3" borderId="6" xfId="0" quotePrefix="1" applyFont="1" applyFill="1" applyBorder="1" applyAlignment="1">
      <alignment horizontal="left" indent="4"/>
    </xf>
    <xf numFmtId="0" fontId="15" fillId="3" borderId="6" xfId="0" applyFont="1" applyFill="1" applyBorder="1" applyAlignment="1">
      <alignment horizontal="left" vertical="center" wrapText="1"/>
    </xf>
    <xf numFmtId="0" fontId="9" fillId="3" borderId="6" xfId="0" applyFont="1" applyFill="1" applyBorder="1" applyAlignment="1">
      <alignment vertical="center"/>
    </xf>
    <xf numFmtId="0" fontId="9" fillId="3" borderId="7" xfId="0" quotePrefix="1" applyFont="1" applyFill="1" applyBorder="1" applyAlignment="1">
      <alignment horizontal="left" vertical="center"/>
    </xf>
    <xf numFmtId="0" fontId="7" fillId="3" borderId="8" xfId="0" applyFont="1" applyFill="1" applyBorder="1"/>
    <xf numFmtId="0" fontId="11" fillId="3" borderId="8" xfId="0" applyFont="1" applyFill="1" applyBorder="1" applyAlignment="1">
      <alignment horizontal="right" vertical="top"/>
    </xf>
    <xf numFmtId="0" fontId="7" fillId="3" borderId="10" xfId="0" applyFont="1" applyFill="1" applyBorder="1"/>
    <xf numFmtId="0" fontId="4" fillId="3" borderId="6" xfId="0" applyFont="1" applyFill="1" applyBorder="1"/>
    <xf numFmtId="0" fontId="9" fillId="3" borderId="8" xfId="0" applyFont="1" applyFill="1" applyBorder="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6" xfId="0" applyFont="1" applyFill="1" applyBorder="1" applyAlignment="1">
      <alignment vertical="center"/>
    </xf>
    <xf numFmtId="9" fontId="7" fillId="3" borderId="0" xfId="0" applyNumberFormat="1" applyFont="1" applyFill="1" applyAlignment="1">
      <alignment horizontal="center"/>
    </xf>
    <xf numFmtId="9" fontId="7" fillId="3" borderId="0" xfId="0" applyNumberFormat="1" applyFont="1" applyFill="1"/>
    <xf numFmtId="0" fontId="19" fillId="3" borderId="0" xfId="0" applyFont="1" applyFill="1" applyAlignment="1">
      <alignment horizontal="center" wrapText="1"/>
    </xf>
    <xf numFmtId="0" fontId="19" fillId="3" borderId="0" xfId="0" applyFont="1" applyFill="1" applyAlignment="1">
      <alignment horizontal="center"/>
    </xf>
    <xf numFmtId="9" fontId="17" fillId="3" borderId="0" xfId="0" applyNumberFormat="1" applyFont="1" applyFill="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2" fillId="4" borderId="15" xfId="0" applyFont="1" applyFill="1" applyBorder="1" applyAlignment="1">
      <alignment horizontal="center"/>
    </xf>
    <xf numFmtId="0" fontId="12" fillId="4" borderId="17" xfId="0" applyFont="1" applyFill="1" applyBorder="1" applyAlignment="1">
      <alignment horizontal="center"/>
    </xf>
    <xf numFmtId="0" fontId="21" fillId="0" borderId="0" xfId="0" applyFont="1"/>
    <xf numFmtId="0" fontId="21" fillId="2" borderId="11" xfId="0" applyFont="1" applyFill="1" applyBorder="1"/>
    <xf numFmtId="0" fontId="6" fillId="3" borderId="0" xfId="0" applyFont="1" applyFill="1"/>
    <xf numFmtId="0" fontId="14" fillId="3" borderId="0" xfId="0" applyFont="1" applyFill="1"/>
    <xf numFmtId="0" fontId="9" fillId="3" borderId="0" xfId="0" applyFont="1" applyFill="1"/>
    <xf numFmtId="0" fontId="1" fillId="0" borderId="0" xfId="0" applyFont="1" applyAlignment="1">
      <alignment vertical="center"/>
    </xf>
    <xf numFmtId="0" fontId="19" fillId="3" borderId="0" xfId="0" applyFont="1" applyFill="1"/>
    <xf numFmtId="0" fontId="7" fillId="3" borderId="0" xfId="0" applyFont="1" applyFill="1" applyAlignment="1">
      <alignment horizontal="center"/>
    </xf>
    <xf numFmtId="0" fontId="23" fillId="3" borderId="0" xfId="0" applyFont="1" applyFill="1" applyAlignment="1">
      <alignment horizontal="left" vertical="center" indent="2"/>
    </xf>
    <xf numFmtId="0" fontId="24" fillId="3" borderId="0" xfId="0" applyFont="1" applyFill="1" applyAlignment="1">
      <alignment horizontal="left" vertical="center" indent="8"/>
    </xf>
    <xf numFmtId="0" fontId="24" fillId="3" borderId="0" xfId="0" applyFont="1" applyFill="1" applyAlignment="1">
      <alignment vertical="center"/>
    </xf>
    <xf numFmtId="0" fontId="1" fillId="3" borderId="0" xfId="0" applyFont="1" applyFill="1" applyAlignment="1">
      <alignment vertical="center"/>
    </xf>
    <xf numFmtId="0" fontId="25" fillId="3" borderId="0" xfId="0" applyFont="1" applyFill="1" applyAlignment="1">
      <alignment horizontal="left" vertical="center" indent="2"/>
    </xf>
    <xf numFmtId="0" fontId="19" fillId="3" borderId="8" xfId="0" applyFont="1" applyFill="1" applyBorder="1"/>
    <xf numFmtId="0" fontId="10" fillId="3" borderId="0" xfId="0" applyFont="1" applyFill="1"/>
    <xf numFmtId="0" fontId="7" fillId="0" borderId="0" xfId="0" applyFont="1" applyAlignment="1">
      <alignment horizontal="left"/>
    </xf>
    <xf numFmtId="166" fontId="4" fillId="2" borderId="1" xfId="0" applyNumberFormat="1" applyFont="1" applyFill="1" applyBorder="1" applyAlignment="1">
      <alignment horizontal="center" vertical="center"/>
    </xf>
    <xf numFmtId="166" fontId="4" fillId="2" borderId="14" xfId="0" applyNumberFormat="1" applyFont="1" applyFill="1" applyBorder="1" applyAlignment="1">
      <alignment horizontal="center"/>
    </xf>
    <xf numFmtId="0" fontId="4" fillId="2" borderId="14" xfId="0" applyFont="1" applyFill="1" applyBorder="1" applyAlignment="1">
      <alignment horizontal="center"/>
    </xf>
    <xf numFmtId="9" fontId="0" fillId="0" borderId="0" xfId="2" applyFont="1" applyBorder="1" applyAlignment="1">
      <alignment horizontal="center" vertical="center"/>
    </xf>
    <xf numFmtId="9" fontId="4" fillId="2" borderId="14" xfId="2" applyFont="1" applyFill="1" applyBorder="1" applyAlignment="1">
      <alignment horizontal="center"/>
    </xf>
    <xf numFmtId="0" fontId="10" fillId="3" borderId="0" xfId="0" quotePrefix="1" applyFont="1" applyFill="1" applyAlignment="1">
      <alignment horizontal="left" vertical="center" indent="4"/>
    </xf>
    <xf numFmtId="166" fontId="5" fillId="3" borderId="1" xfId="0" applyNumberFormat="1" applyFont="1" applyFill="1" applyBorder="1" applyAlignment="1">
      <alignment horizontal="center"/>
    </xf>
    <xf numFmtId="14" fontId="7" fillId="3" borderId="0" xfId="0" applyNumberFormat="1" applyFont="1" applyFill="1"/>
    <xf numFmtId="0" fontId="8" fillId="4" borderId="21" xfId="0" applyFont="1" applyFill="1" applyBorder="1" applyAlignment="1">
      <alignment horizontal="center" vertical="center"/>
    </xf>
    <xf numFmtId="0" fontId="22" fillId="3" borderId="0" xfId="0" applyFont="1" applyFill="1" applyAlignment="1">
      <alignment vertical="center"/>
    </xf>
    <xf numFmtId="0" fontId="29" fillId="3" borderId="6" xfId="1" applyFont="1" applyFill="1" applyBorder="1" applyAlignment="1">
      <alignment vertical="center"/>
    </xf>
    <xf numFmtId="0" fontId="30" fillId="3" borderId="6" xfId="0" quotePrefix="1" applyFont="1" applyFill="1" applyBorder="1" applyAlignment="1">
      <alignment horizontal="left" vertical="center" indent="4"/>
    </xf>
    <xf numFmtId="44" fontId="4" fillId="3" borderId="2" xfId="3" applyFont="1" applyFill="1" applyBorder="1" applyAlignment="1">
      <alignment horizontal="center"/>
    </xf>
    <xf numFmtId="0" fontId="31" fillId="3" borderId="0" xfId="0" quotePrefix="1" applyFont="1" applyFill="1" applyAlignment="1">
      <alignment vertical="center"/>
    </xf>
    <xf numFmtId="0" fontId="0" fillId="0" borderId="0" xfId="0" applyAlignment="1">
      <alignment horizontal="center"/>
    </xf>
    <xf numFmtId="9" fontId="0" fillId="0" borderId="2" xfId="2" applyFont="1" applyBorder="1" applyAlignment="1">
      <alignment horizontal="center" vertical="center" wrapText="1"/>
    </xf>
    <xf numFmtId="3" fontId="4" fillId="5" borderId="2" xfId="4" applyNumberFormat="1" applyFont="1" applyFill="1" applyBorder="1" applyAlignment="1">
      <alignment horizontal="center"/>
    </xf>
    <xf numFmtId="0" fontId="4" fillId="3" borderId="0" xfId="0" applyFont="1" applyFill="1" applyAlignment="1">
      <alignment horizontal="center"/>
    </xf>
    <xf numFmtId="44" fontId="0" fillId="0" borderId="0" xfId="3" applyFont="1"/>
    <xf numFmtId="164" fontId="7" fillId="0" borderId="2" xfId="0" applyNumberFormat="1" applyFont="1" applyBorder="1" applyAlignment="1">
      <alignment horizontal="center"/>
    </xf>
    <xf numFmtId="3" fontId="6" fillId="5" borderId="2" xfId="4" applyNumberFormat="1" applyFont="1" applyFill="1" applyBorder="1" applyAlignment="1">
      <alignment horizontal="center"/>
    </xf>
    <xf numFmtId="0" fontId="7" fillId="3" borderId="14" xfId="0" applyFont="1" applyFill="1" applyBorder="1" applyAlignment="1">
      <alignment horizontal="center"/>
    </xf>
    <xf numFmtId="0" fontId="33" fillId="3" borderId="0" xfId="0" applyFont="1" applyFill="1" applyAlignment="1">
      <alignment vertical="center"/>
    </xf>
    <xf numFmtId="0" fontId="34" fillId="3" borderId="0" xfId="0" applyFont="1" applyFill="1" applyAlignment="1">
      <alignment horizontal="left" vertical="center" indent="2"/>
    </xf>
    <xf numFmtId="0" fontId="17" fillId="0" borderId="0" xfId="0" applyFont="1"/>
    <xf numFmtId="9" fontId="0" fillId="0" borderId="2" xfId="2" applyFont="1" applyBorder="1" applyAlignment="1">
      <alignment horizontal="center"/>
    </xf>
    <xf numFmtId="0" fontId="32" fillId="3" borderId="0" xfId="0" applyFont="1" applyFill="1" applyAlignment="1">
      <alignment horizontal="center"/>
    </xf>
    <xf numFmtId="0" fontId="4" fillId="0" borderId="0" xfId="0" applyFont="1" applyAlignment="1">
      <alignment horizontal="right"/>
    </xf>
    <xf numFmtId="0" fontId="5" fillId="3" borderId="0" xfId="0" applyFont="1" applyFill="1" applyAlignment="1">
      <alignment vertical="center"/>
    </xf>
    <xf numFmtId="0" fontId="37" fillId="3" borderId="0" xfId="1" applyFont="1" applyFill="1" applyBorder="1"/>
    <xf numFmtId="0" fontId="37" fillId="3" borderId="0" xfId="1" applyFont="1" applyFill="1" applyBorder="1" applyAlignment="1">
      <alignment horizontal="right"/>
    </xf>
    <xf numFmtId="0" fontId="0" fillId="0" borderId="0" xfId="0" applyAlignment="1">
      <alignment vertical="justify"/>
    </xf>
    <xf numFmtId="0" fontId="0" fillId="0" borderId="0" xfId="0" applyAlignment="1">
      <alignment horizontal="left" vertical="justify"/>
    </xf>
    <xf numFmtId="0" fontId="0" fillId="0" borderId="0" xfId="0" applyAlignment="1">
      <alignment horizontal="center" vertical="justify"/>
    </xf>
    <xf numFmtId="0" fontId="7" fillId="0" borderId="2" xfId="0" applyFont="1" applyBorder="1"/>
    <xf numFmtId="0" fontId="28" fillId="0" borderId="1" xfId="0" applyFont="1" applyBorder="1" applyAlignment="1">
      <alignment horizontal="center" readingOrder="1"/>
    </xf>
    <xf numFmtId="0" fontId="28" fillId="0" borderId="1" xfId="0" quotePrefix="1" applyFont="1" applyBorder="1" applyAlignment="1">
      <alignment horizontal="center" readingOrder="1"/>
    </xf>
    <xf numFmtId="3" fontId="4" fillId="0" borderId="2" xfId="0" applyNumberFormat="1" applyFont="1" applyBorder="1" applyAlignment="1">
      <alignment horizontal="center" wrapText="1"/>
    </xf>
    <xf numFmtId="0" fontId="7" fillId="3" borderId="0" xfId="0" applyFont="1" applyFill="1" applyAlignment="1">
      <alignment vertical="center"/>
    </xf>
    <xf numFmtId="0" fontId="2" fillId="3" borderId="0" xfId="1" applyFill="1" applyBorder="1" applyAlignment="1"/>
    <xf numFmtId="7" fontId="0" fillId="0" borderId="0" xfId="3" applyNumberFormat="1" applyFont="1" applyAlignment="1">
      <alignment horizontal="center"/>
    </xf>
    <xf numFmtId="0" fontId="32" fillId="0" borderId="0" xfId="0" applyFont="1" applyAlignment="1">
      <alignment horizontal="center"/>
    </xf>
    <xf numFmtId="7" fontId="0" fillId="0" borderId="0" xfId="3" applyNumberFormat="1" applyFont="1" applyBorder="1" applyAlignment="1">
      <alignment horizontal="center"/>
    </xf>
    <xf numFmtId="0" fontId="17" fillId="3" borderId="0" xfId="0" applyFont="1" applyFill="1" applyAlignment="1">
      <alignment horizontal="left"/>
    </xf>
    <xf numFmtId="0" fontId="39" fillId="0" borderId="0" xfId="0" applyFont="1"/>
    <xf numFmtId="0" fontId="22" fillId="0" borderId="0" xfId="0" applyFont="1"/>
    <xf numFmtId="0" fontId="8" fillId="4" borderId="21" xfId="0" applyFont="1" applyFill="1" applyBorder="1" applyAlignment="1">
      <alignment horizontal="center" vertical="center" wrapText="1"/>
    </xf>
    <xf numFmtId="0" fontId="9" fillId="0" borderId="1" xfId="0" applyFont="1" applyBorder="1" applyAlignment="1">
      <alignment horizontal="center"/>
    </xf>
    <xf numFmtId="0" fontId="0" fillId="0" borderId="2" xfId="0" applyBorder="1"/>
    <xf numFmtId="0" fontId="41" fillId="0" borderId="0" xfId="10" applyFont="1"/>
    <xf numFmtId="0" fontId="42" fillId="0" borderId="0" xfId="10" applyFont="1"/>
    <xf numFmtId="0" fontId="42" fillId="0" borderId="0" xfId="10" applyFont="1" applyAlignment="1">
      <alignment horizontal="center"/>
    </xf>
    <xf numFmtId="0" fontId="43" fillId="0" borderId="0" xfId="10" applyFont="1" applyAlignment="1">
      <alignment horizontal="right"/>
    </xf>
    <xf numFmtId="0" fontId="44" fillId="0" borderId="0" xfId="10" applyFont="1" applyAlignment="1">
      <alignment horizontal="left"/>
    </xf>
    <xf numFmtId="14" fontId="45" fillId="0" borderId="0" xfId="10" applyNumberFormat="1" applyFont="1" applyAlignment="1">
      <alignment horizontal="center"/>
    </xf>
    <xf numFmtId="0" fontId="46" fillId="0" borderId="0" xfId="10" applyFont="1"/>
    <xf numFmtId="0" fontId="47" fillId="7" borderId="1" xfId="10" applyFont="1" applyFill="1" applyBorder="1" applyAlignment="1">
      <alignment horizontal="center"/>
    </xf>
    <xf numFmtId="0" fontId="47" fillId="7" borderId="0" xfId="10" applyFont="1" applyFill="1" applyAlignment="1">
      <alignment horizontal="center"/>
    </xf>
    <xf numFmtId="0" fontId="47" fillId="0" borderId="0" xfId="10" applyFont="1" applyAlignment="1">
      <alignment horizontal="right"/>
    </xf>
    <xf numFmtId="0" fontId="47" fillId="0" borderId="1" xfId="10" applyFont="1" applyBorder="1" applyAlignment="1">
      <alignment horizontal="center" wrapText="1"/>
    </xf>
    <xf numFmtId="1" fontId="4" fillId="0" borderId="1" xfId="10" applyNumberFormat="1" applyFont="1" applyBorder="1" applyAlignment="1">
      <alignment horizontal="center" vertical="center" wrapText="1"/>
    </xf>
    <xf numFmtId="7" fontId="48" fillId="0" borderId="1" xfId="11" applyNumberFormat="1" applyFont="1" applyBorder="1" applyAlignment="1">
      <alignment horizontal="center"/>
    </xf>
    <xf numFmtId="0" fontId="47" fillId="0" borderId="1" xfId="10" applyFont="1" applyBorder="1" applyAlignment="1">
      <alignment horizontal="center"/>
    </xf>
    <xf numFmtId="0" fontId="47" fillId="0" borderId="0" xfId="10" applyFont="1"/>
    <xf numFmtId="0" fontId="47" fillId="0" borderId="0" xfId="10" applyFont="1" applyAlignment="1">
      <alignment horizontal="center"/>
    </xf>
    <xf numFmtId="0" fontId="49" fillId="0" borderId="0" xfId="10" applyFont="1" applyAlignment="1">
      <alignment horizontal="center"/>
    </xf>
    <xf numFmtId="0" fontId="42" fillId="0" borderId="0" xfId="10" applyFont="1" applyAlignment="1">
      <alignment vertical="center"/>
    </xf>
    <xf numFmtId="0" fontId="53" fillId="0" borderId="0" xfId="10" applyFont="1" applyAlignment="1">
      <alignment horizontal="center"/>
    </xf>
    <xf numFmtId="0" fontId="54" fillId="0" borderId="0" xfId="10" applyFont="1" applyAlignment="1">
      <alignment horizontal="center"/>
    </xf>
    <xf numFmtId="0" fontId="42" fillId="0" borderId="27" xfId="10" applyFont="1" applyBorder="1" applyAlignment="1">
      <alignment horizontal="center"/>
    </xf>
    <xf numFmtId="7" fontId="47" fillId="0" borderId="0" xfId="10" applyNumberFormat="1" applyFont="1" applyAlignment="1">
      <alignment horizontal="center"/>
    </xf>
    <xf numFmtId="0" fontId="55" fillId="0" borderId="0" xfId="0" applyFont="1" applyAlignment="1">
      <alignment horizontal="left"/>
    </xf>
    <xf numFmtId="7" fontId="42" fillId="0" borderId="0" xfId="10" applyNumberFormat="1" applyFont="1" applyAlignment="1">
      <alignment horizontal="center"/>
    </xf>
    <xf numFmtId="44" fontId="42" fillId="0" borderId="0" xfId="10" applyNumberFormat="1" applyFont="1"/>
    <xf numFmtId="7" fontId="47" fillId="0" borderId="1" xfId="11" applyNumberFormat="1" applyFont="1" applyBorder="1" applyAlignment="1">
      <alignment horizontal="center"/>
    </xf>
    <xf numFmtId="0" fontId="50" fillId="8" borderId="28" xfId="10" applyFont="1" applyFill="1" applyBorder="1" applyAlignment="1">
      <alignment vertical="center" wrapText="1" readingOrder="1"/>
    </xf>
    <xf numFmtId="0" fontId="50" fillId="8" borderId="28" xfId="10" applyFont="1" applyFill="1" applyBorder="1" applyAlignment="1">
      <alignment horizontal="center" vertical="center" wrapText="1" readingOrder="1"/>
    </xf>
    <xf numFmtId="0" fontId="56" fillId="8" borderId="28" xfId="10" applyFont="1" applyFill="1" applyBorder="1" applyAlignment="1">
      <alignment horizontal="center" vertical="center" wrapText="1" readingOrder="1"/>
    </xf>
    <xf numFmtId="0" fontId="0" fillId="0" borderId="2" xfId="0" applyBorder="1" applyAlignment="1">
      <alignment horizontal="center"/>
    </xf>
    <xf numFmtId="0" fontId="57" fillId="0" borderId="1" xfId="0" applyFont="1" applyBorder="1" applyAlignment="1">
      <alignment horizontal="center"/>
    </xf>
    <xf numFmtId="167" fontId="0" fillId="0" borderId="0" xfId="0" applyNumberFormat="1"/>
    <xf numFmtId="167" fontId="0" fillId="0" borderId="0" xfId="0" applyNumberFormat="1" applyAlignment="1">
      <alignment horizontal="left"/>
    </xf>
    <xf numFmtId="0" fontId="0" fillId="0" borderId="0" xfId="0" quotePrefix="1" applyAlignment="1">
      <alignment horizontal="center"/>
    </xf>
    <xf numFmtId="1" fontId="0" fillId="0" borderId="0" xfId="0" applyNumberFormat="1" applyAlignment="1">
      <alignment horizontal="center"/>
    </xf>
    <xf numFmtId="167" fontId="0" fillId="0" borderId="0" xfId="0" applyNumberFormat="1" applyAlignment="1">
      <alignment horizontal="center" wrapText="1"/>
    </xf>
    <xf numFmtId="3" fontId="4" fillId="0" borderId="0" xfId="0" applyNumberFormat="1" applyFont="1" applyAlignment="1">
      <alignment horizontal="center" vertical="center" wrapText="1"/>
    </xf>
    <xf numFmtId="44" fontId="4" fillId="0" borderId="0" xfId="3" applyFont="1" applyFill="1" applyBorder="1" applyAlignment="1">
      <alignment horizontal="center"/>
    </xf>
    <xf numFmtId="49" fontId="58" fillId="2" borderId="26" xfId="0" applyNumberFormat="1" applyFont="1" applyFill="1" applyBorder="1" applyAlignment="1">
      <alignment horizontal="center" vertical="top" readingOrder="1"/>
    </xf>
    <xf numFmtId="3" fontId="7" fillId="0" borderId="2" xfId="0" applyNumberFormat="1" applyFont="1" applyBorder="1" applyAlignment="1">
      <alignment horizontal="center" wrapText="1"/>
    </xf>
    <xf numFmtId="0" fontId="59" fillId="0" borderId="1" xfId="10" applyFont="1" applyBorder="1" applyAlignment="1">
      <alignment vertical="center" wrapText="1" readingOrder="1"/>
    </xf>
    <xf numFmtId="0" fontId="51" fillId="0" borderId="1" xfId="10" applyFont="1" applyBorder="1" applyAlignment="1">
      <alignment horizontal="center" vertical="center" wrapText="1" readingOrder="1"/>
    </xf>
    <xf numFmtId="0" fontId="51" fillId="0" borderId="1" xfId="10" applyFont="1" applyBorder="1" applyAlignment="1">
      <alignment vertical="center" wrapText="1" readingOrder="1"/>
    </xf>
    <xf numFmtId="0" fontId="42" fillId="0" borderId="1" xfId="10" applyFont="1" applyBorder="1" applyAlignment="1">
      <alignment vertical="center" wrapText="1"/>
    </xf>
    <xf numFmtId="0" fontId="52" fillId="0" borderId="1" xfId="10" applyFont="1" applyBorder="1" applyAlignment="1">
      <alignment horizontal="center" vertical="center" wrapText="1" readingOrder="1"/>
    </xf>
    <xf numFmtId="0" fontId="52" fillId="2" borderId="1" xfId="10" applyFont="1" applyFill="1" applyBorder="1" applyAlignment="1">
      <alignment horizontal="center" vertical="center" wrapText="1" readingOrder="1"/>
    </xf>
    <xf numFmtId="1" fontId="42" fillId="0" borderId="0" xfId="10" applyNumberFormat="1" applyFont="1" applyAlignment="1">
      <alignment horizontal="left"/>
    </xf>
    <xf numFmtId="1" fontId="42" fillId="0" borderId="0" xfId="10" applyNumberFormat="1" applyFont="1" applyAlignment="1">
      <alignment horizontal="left" vertical="center"/>
    </xf>
    <xf numFmtId="0" fontId="47" fillId="2" borderId="1" xfId="10" applyFont="1" applyFill="1" applyBorder="1" applyAlignment="1">
      <alignment horizontal="center"/>
    </xf>
    <xf numFmtId="0" fontId="7" fillId="3" borderId="8" xfId="0" applyFont="1" applyFill="1" applyBorder="1" applyAlignment="1">
      <alignment horizontal="left"/>
    </xf>
    <xf numFmtId="165" fontId="7" fillId="3" borderId="8" xfId="0" applyNumberFormat="1" applyFont="1" applyFill="1" applyBorder="1" applyAlignment="1">
      <alignment horizontal="left"/>
    </xf>
    <xf numFmtId="0" fontId="15" fillId="3" borderId="6" xfId="0" quotePrefix="1" applyFont="1" applyFill="1" applyBorder="1" applyAlignment="1">
      <alignment horizontal="left" vertical="center" wrapText="1" indent="4"/>
    </xf>
    <xf numFmtId="0" fontId="15" fillId="3" borderId="19" xfId="0" quotePrefix="1" applyFont="1" applyFill="1" applyBorder="1" applyAlignment="1">
      <alignment horizontal="left" vertical="center" wrapText="1" indent="4"/>
    </xf>
    <xf numFmtId="0" fontId="15" fillId="3" borderId="0" xfId="0" applyFont="1" applyFill="1" applyAlignment="1">
      <alignment horizontal="left" vertical="center" wrapText="1"/>
    </xf>
    <xf numFmtId="0" fontId="12" fillId="4" borderId="22" xfId="0" applyFont="1" applyFill="1" applyBorder="1" applyAlignment="1">
      <alignment horizontal="center"/>
    </xf>
    <xf numFmtId="0" fontId="12" fillId="4" borderId="5" xfId="0" applyFont="1" applyFill="1" applyBorder="1" applyAlignment="1">
      <alignment horizontal="center"/>
    </xf>
    <xf numFmtId="0" fontId="2" fillId="3" borderId="23" xfId="1" applyFill="1" applyBorder="1" applyAlignment="1">
      <alignment horizontal="center" vertical="center" wrapText="1"/>
    </xf>
    <xf numFmtId="0" fontId="7" fillId="3" borderId="24" xfId="0" applyFont="1" applyFill="1" applyBorder="1" applyAlignment="1">
      <alignment horizontal="center" vertical="center" wrapText="1"/>
    </xf>
    <xf numFmtId="0" fontId="4" fillId="2" borderId="11" xfId="0" applyFont="1" applyFill="1" applyBorder="1" applyAlignment="1">
      <alignment horizontal="left"/>
    </xf>
    <xf numFmtId="0" fontId="4" fillId="2" borderId="13" xfId="0" applyFont="1" applyFill="1" applyBorder="1" applyAlignment="1">
      <alignment horizontal="left"/>
    </xf>
    <xf numFmtId="165" fontId="7" fillId="3" borderId="0" xfId="0" applyNumberFormat="1" applyFont="1" applyFill="1" applyAlignment="1">
      <alignment horizontal="left"/>
    </xf>
    <xf numFmtId="0" fontId="7" fillId="3" borderId="0" xfId="0" applyFont="1" applyFill="1" applyAlignment="1">
      <alignment horizontal="left"/>
    </xf>
    <xf numFmtId="0" fontId="19" fillId="3" borderId="0" xfId="0" applyFont="1" applyFill="1" applyAlignment="1">
      <alignment horizontal="center"/>
    </xf>
    <xf numFmtId="0" fontId="12" fillId="4" borderId="20" xfId="0" applyFont="1" applyFill="1" applyBorder="1" applyAlignment="1">
      <alignment horizontal="center"/>
    </xf>
    <xf numFmtId="0" fontId="12" fillId="4" borderId="13" xfId="0" applyFont="1" applyFill="1" applyBorder="1" applyAlignment="1">
      <alignment horizontal="center"/>
    </xf>
    <xf numFmtId="9" fontId="0" fillId="0" borderId="2" xfId="2" applyFont="1" applyBorder="1" applyAlignment="1">
      <alignment horizontal="center" vertic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6" fillId="6" borderId="5" xfId="0" applyFont="1" applyFill="1" applyBorder="1" applyAlignment="1">
      <alignment horizontal="left" vertical="center"/>
    </xf>
    <xf numFmtId="0" fontId="7" fillId="3" borderId="0" xfId="0" applyFont="1" applyFill="1" applyAlignment="1">
      <alignment horizontal="left" wrapText="1"/>
    </xf>
    <xf numFmtId="0" fontId="38" fillId="3" borderId="25" xfId="0" applyFont="1" applyFill="1" applyBorder="1" applyAlignment="1">
      <alignment horizontal="left"/>
    </xf>
    <xf numFmtId="0" fontId="38" fillId="3" borderId="0" xfId="0" applyFont="1" applyFill="1" applyAlignment="1">
      <alignment horizontal="left"/>
    </xf>
    <xf numFmtId="0" fontId="50" fillId="8" borderId="28" xfId="10" applyFont="1" applyFill="1" applyBorder="1" applyAlignment="1">
      <alignment horizontal="center" vertical="center" wrapText="1" readingOrder="1"/>
    </xf>
    <xf numFmtId="0" fontId="42" fillId="0" borderId="29" xfId="10" applyFont="1" applyBorder="1" applyAlignment="1">
      <alignment horizontal="center" vertical="center" wrapText="1"/>
    </xf>
  </cellXfs>
  <cellStyles count="12">
    <cellStyle name="Comma" xfId="4" builtinId="3"/>
    <cellStyle name="Comma 2" xfId="5" xr:uid="{92814FA5-3DE7-4E72-A265-67E490027756}"/>
    <cellStyle name="Comma 2 2" xfId="9" xr:uid="{A7249F2A-F42D-4035-8E1D-50D968095C3B}"/>
    <cellStyle name="Currency" xfId="3" builtinId="4"/>
    <cellStyle name="Currency 2" xfId="6" xr:uid="{58B1F7BC-C31A-4A0D-89DB-DA665517EB05}"/>
    <cellStyle name="Currency 3" xfId="11" xr:uid="{6017C18A-5115-4917-AE38-1CFF60D9F443}"/>
    <cellStyle name="Hyperlink" xfId="1" builtinId="8"/>
    <cellStyle name="Normal" xfId="0" builtinId="0"/>
    <cellStyle name="Normal 2" xfId="7" xr:uid="{93BBBAE7-6596-493F-AF2C-9D7F23C4A552}"/>
    <cellStyle name="Normal 3" xfId="10" xr:uid="{34282E3B-3B9F-47ED-999F-0280056D77A1}"/>
    <cellStyle name="Percent" xfId="2" builtinId="5"/>
    <cellStyle name="Percent 2" xfId="8" xr:uid="{D535C88F-2FB3-483E-AEFF-0B57E9C28702}"/>
  </cellStyles>
  <dxfs count="6">
    <dxf>
      <font>
        <b/>
        <i/>
      </font>
      <fill>
        <patternFill patternType="solid">
          <fgColor theme="7"/>
          <bgColor theme="5" tint="0.79998168889431442"/>
        </patternFill>
      </fill>
    </dxf>
    <dxf>
      <font>
        <b/>
        <i/>
      </font>
      <fill>
        <patternFill patternType="solid">
          <fgColor theme="7"/>
          <bgColor theme="5" tint="0.79998168889431442"/>
        </patternFill>
      </fill>
    </dxf>
    <dxf>
      <font>
        <b/>
        <i/>
      </font>
      <fill>
        <patternFill patternType="solid">
          <fgColor theme="7"/>
          <bgColor theme="5" tint="0.79998168889431442"/>
        </patternFill>
      </fill>
    </dxf>
    <dxf>
      <fill>
        <patternFill>
          <bgColor theme="0" tint="-0.14996795556505021"/>
        </patternFill>
      </fill>
    </dxf>
    <dxf>
      <font>
        <b/>
        <i/>
      </font>
      <fill>
        <patternFill>
          <bgColor theme="0" tint="-4.9989318521683403E-2"/>
        </patternFill>
      </fill>
    </dxf>
    <dxf>
      <font>
        <b/>
        <i val="0"/>
      </font>
      <fill>
        <patternFill>
          <bgColor theme="0" tint="-4.9989318521683403E-2"/>
        </patternFill>
      </fill>
    </dxf>
  </dxfs>
  <tableStyles count="1" defaultTableStyle="TableStyleMedium2" defaultPivotStyle="PivotStyleLight16">
    <tableStyle name="PivotTable Style 1" table="0" count="3" xr9:uid="{C40734DC-C5CC-4B84-BD6F-740C88F84907}">
      <tableStyleElement type="headerRow" dxfId="5"/>
      <tableStyleElement type="totalRow" dxfId="4"/>
      <tableStyleElement type="lastColumn"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104776</xdr:colOff>
      <xdr:row>30</xdr:row>
      <xdr:rowOff>100013</xdr:rowOff>
    </xdr:from>
    <xdr:to>
      <xdr:col>1</xdr:col>
      <xdr:colOff>598955</xdr:colOff>
      <xdr:row>32</xdr:row>
      <xdr:rowOff>1216</xdr:rowOff>
    </xdr:to>
    <xdr:pic>
      <xdr:nvPicPr>
        <xdr:cNvPr id="11" name="Picture 10" descr="C:\Users\25003136\AppData\Local\Microsoft\Windows\Temporary Internet Files\Content.IE5\6C4TDCYE\warning-sign11[1].pn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0839" y="7815263"/>
          <a:ext cx="491004" cy="41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28</xdr:row>
      <xdr:rowOff>0</xdr:rowOff>
    </xdr:from>
    <xdr:to>
      <xdr:col>9</xdr:col>
      <xdr:colOff>304800</xdr:colOff>
      <xdr:row>29</xdr:row>
      <xdr:rowOff>50799</xdr:rowOff>
    </xdr:to>
    <xdr:sp macro="" textlink="">
      <xdr:nvSpPr>
        <xdr:cNvPr id="1026" name="AutoShape 2">
          <a:extLst>
            <a:ext uri="{FF2B5EF4-FFF2-40B4-BE49-F238E27FC236}">
              <a16:creationId xmlns:a16="http://schemas.microsoft.com/office/drawing/2014/main" id="{CA319D40-284B-4E7F-83B1-DA9C2EE5772A}"/>
            </a:ext>
          </a:extLst>
        </xdr:cNvPr>
        <xdr:cNvSpPr>
          <a:spLocks noChangeAspect="1" noChangeArrowheads="1"/>
        </xdr:cNvSpPr>
      </xdr:nvSpPr>
      <xdr:spPr bwMode="auto">
        <a:xfrm>
          <a:off x="15906750" y="7896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795618</xdr:colOff>
      <xdr:row>0</xdr:row>
      <xdr:rowOff>140064</xdr:rowOff>
    </xdr:from>
    <xdr:to>
      <xdr:col>24</xdr:col>
      <xdr:colOff>20934</xdr:colOff>
      <xdr:row>4</xdr:row>
      <xdr:rowOff>159188</xdr:rowOff>
    </xdr:to>
    <xdr:pic>
      <xdr:nvPicPr>
        <xdr:cNvPr id="2" name="Picture 1">
          <a:extLst>
            <a:ext uri="{FF2B5EF4-FFF2-40B4-BE49-F238E27FC236}">
              <a16:creationId xmlns:a16="http://schemas.microsoft.com/office/drawing/2014/main" id="{A4A0E39E-2B9C-4824-9363-D944EF53C720}"/>
            </a:ext>
          </a:extLst>
        </xdr:cNvPr>
        <xdr:cNvPicPr>
          <a:picLocks noChangeAspect="1"/>
        </xdr:cNvPicPr>
      </xdr:nvPicPr>
      <xdr:blipFill>
        <a:blip xmlns:r="http://schemas.openxmlformats.org/officeDocument/2006/relationships" r:embed="rId1"/>
        <a:stretch>
          <a:fillRect/>
        </a:stretch>
      </xdr:blipFill>
      <xdr:spPr>
        <a:xfrm>
          <a:off x="16080442" y="140064"/>
          <a:ext cx="794140" cy="1184536"/>
        </a:xfrm>
        <a:prstGeom prst="rect">
          <a:avLst/>
        </a:prstGeom>
      </xdr:spPr>
    </xdr:pic>
    <xdr:clientData/>
  </xdr:twoCellAnchor>
  <xdr:twoCellAnchor editAs="oneCell">
    <xdr:from>
      <xdr:col>22</xdr:col>
      <xdr:colOff>183302</xdr:colOff>
      <xdr:row>1</xdr:row>
      <xdr:rowOff>240942</xdr:rowOff>
    </xdr:from>
    <xdr:to>
      <xdr:col>22</xdr:col>
      <xdr:colOff>1440341</xdr:colOff>
      <xdr:row>4</xdr:row>
      <xdr:rowOff>156882</xdr:rowOff>
    </xdr:to>
    <xdr:pic>
      <xdr:nvPicPr>
        <xdr:cNvPr id="4" name="Picture 3">
          <a:extLst>
            <a:ext uri="{FF2B5EF4-FFF2-40B4-BE49-F238E27FC236}">
              <a16:creationId xmlns:a16="http://schemas.microsoft.com/office/drawing/2014/main" id="{5D1CE7DC-02A6-4F5F-B9D1-5B3B83AFDDEF}"/>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713" t="53429" r="13510" b="19235"/>
        <a:stretch/>
      </xdr:blipFill>
      <xdr:spPr bwMode="auto">
        <a:xfrm>
          <a:off x="13899302" y="532295"/>
          <a:ext cx="1257039" cy="789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1488281</xdr:colOff>
      <xdr:row>1</xdr:row>
      <xdr:rowOff>1995</xdr:rowOff>
    </xdr:from>
    <xdr:to>
      <xdr:col>22</xdr:col>
      <xdr:colOff>199684</xdr:colOff>
      <xdr:row>4</xdr:row>
      <xdr:rowOff>144534</xdr:rowOff>
    </xdr:to>
    <xdr:pic>
      <xdr:nvPicPr>
        <xdr:cNvPr id="5" name="Picture 4">
          <a:extLst>
            <a:ext uri="{FF2B5EF4-FFF2-40B4-BE49-F238E27FC236}">
              <a16:creationId xmlns:a16="http://schemas.microsoft.com/office/drawing/2014/main" id="{5B405BE8-E57C-4FE8-9744-E7541501E4E2}"/>
            </a:ext>
          </a:extLst>
        </xdr:cNvPr>
        <xdr:cNvPicPr>
          <a:picLocks noChangeAspect="1"/>
        </xdr:cNvPicPr>
      </xdr:nvPicPr>
      <xdr:blipFill>
        <a:blip xmlns:r="http://schemas.openxmlformats.org/officeDocument/2006/relationships" r:embed="rId1"/>
        <a:stretch>
          <a:fillRect/>
        </a:stretch>
      </xdr:blipFill>
      <xdr:spPr>
        <a:xfrm>
          <a:off x="5736431" y="297270"/>
          <a:ext cx="409575" cy="6283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340179</xdr:rowOff>
    </xdr:from>
    <xdr:to>
      <xdr:col>5</xdr:col>
      <xdr:colOff>517071</xdr:colOff>
      <xdr:row>28</xdr:row>
      <xdr:rowOff>156235</xdr:rowOff>
    </xdr:to>
    <xdr:pic>
      <xdr:nvPicPr>
        <xdr:cNvPr id="2" name="Picture 1">
          <a:extLst>
            <a:ext uri="{FF2B5EF4-FFF2-40B4-BE49-F238E27FC236}">
              <a16:creationId xmlns:a16="http://schemas.microsoft.com/office/drawing/2014/main" id="{8E1D71B6-3253-4AEA-B27F-D618130A4A1A}"/>
            </a:ext>
          </a:extLst>
        </xdr:cNvPr>
        <xdr:cNvPicPr>
          <a:picLocks noChangeAspect="1"/>
        </xdr:cNvPicPr>
      </xdr:nvPicPr>
      <xdr:blipFill>
        <a:blip xmlns:r="http://schemas.openxmlformats.org/officeDocument/2006/relationships" r:embed="rId1"/>
        <a:stretch>
          <a:fillRect/>
        </a:stretch>
      </xdr:blipFill>
      <xdr:spPr>
        <a:xfrm>
          <a:off x="0" y="340179"/>
          <a:ext cx="8803821" cy="53405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wn.stahl@pepsico.com" TargetMode="External"/><Relationship Id="rId2" Type="http://schemas.openxmlformats.org/officeDocument/2006/relationships/hyperlink" Target="mailto:dawn.stahl@pepsico.com" TargetMode="External"/><Relationship Id="rId1" Type="http://schemas.openxmlformats.org/officeDocument/2006/relationships/hyperlink" Target="mailto:debra.moreira@pepsico.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jesus.alarcon@pepsico.com" TargetMode="External"/><Relationship Id="rId2" Type="http://schemas.openxmlformats.org/officeDocument/2006/relationships/hyperlink" Target="mailto:william.dickson@pepsico.com" TargetMode="External"/><Relationship Id="rId1" Type="http://schemas.openxmlformats.org/officeDocument/2006/relationships/hyperlink" Target="mailto:kyle.washington@pepsico.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1"/>
  <sheetViews>
    <sheetView zoomScale="60" zoomScaleNormal="60" workbookViewId="0">
      <selection activeCell="D30" sqref="D30"/>
    </sheetView>
  </sheetViews>
  <sheetFormatPr defaultColWidth="9.1796875" defaultRowHeight="15.5" x14ac:dyDescent="0.35"/>
  <cols>
    <col min="1" max="1" width="40" style="6" customWidth="1"/>
    <col min="2" max="3" width="37.54296875" style="6" customWidth="1"/>
    <col min="4" max="4" width="20.26953125" style="6" customWidth="1"/>
    <col min="5" max="5" width="0.26953125" style="6" customWidth="1"/>
    <col min="6" max="6" width="19.26953125" style="6" customWidth="1"/>
    <col min="7" max="7" width="19.7265625" style="6" customWidth="1"/>
    <col min="8" max="8" width="19.81640625" style="6" customWidth="1"/>
    <col min="9" max="9" width="19.453125" style="6" customWidth="1"/>
    <col min="10" max="10" width="34.26953125" style="6" customWidth="1"/>
    <col min="11" max="11" width="53.1796875" style="6" customWidth="1"/>
    <col min="12" max="12" width="2.1796875" style="6" customWidth="1"/>
    <col min="13" max="16384" width="9.1796875" style="6"/>
  </cols>
  <sheetData>
    <row r="1" spans="1:12" x14ac:dyDescent="0.35">
      <c r="A1" s="4"/>
      <c r="B1" s="4"/>
      <c r="C1" s="4"/>
      <c r="D1" s="21" t="s">
        <v>10</v>
      </c>
      <c r="F1" s="4"/>
      <c r="G1" s="4"/>
      <c r="H1" s="4"/>
      <c r="I1" s="4"/>
      <c r="J1" s="4"/>
      <c r="K1" s="94"/>
      <c r="L1" s="4"/>
    </row>
    <row r="2" spans="1:12" x14ac:dyDescent="0.35">
      <c r="A2" s="4"/>
      <c r="B2" s="4"/>
      <c r="C2" s="4"/>
      <c r="D2" s="21"/>
      <c r="E2" s="4"/>
      <c r="F2" s="4"/>
      <c r="G2" s="4"/>
      <c r="H2" s="4"/>
      <c r="I2" s="4"/>
      <c r="J2" s="4"/>
      <c r="K2" s="4"/>
      <c r="L2" s="4"/>
    </row>
    <row r="3" spans="1:12" ht="16" thickBot="1" x14ac:dyDescent="0.4">
      <c r="A3" s="4"/>
      <c r="B3" s="4"/>
      <c r="C3" s="4"/>
      <c r="D3" s="4"/>
      <c r="E3" s="4"/>
      <c r="F3" s="4"/>
      <c r="G3" s="4"/>
      <c r="H3" s="4"/>
      <c r="I3" s="4"/>
      <c r="J3" s="4"/>
      <c r="K3" s="4"/>
      <c r="L3" s="4"/>
    </row>
    <row r="4" spans="1:12" ht="29" thickBot="1" x14ac:dyDescent="0.7">
      <c r="A4" s="71" t="s">
        <v>8</v>
      </c>
      <c r="B4" s="72" t="s">
        <v>92</v>
      </c>
      <c r="C4" s="22"/>
      <c r="D4" s="22"/>
      <c r="E4" s="23"/>
      <c r="F4" s="4"/>
      <c r="G4" s="4"/>
      <c r="H4" s="4"/>
      <c r="I4" s="4"/>
      <c r="J4" s="24" t="s">
        <v>9</v>
      </c>
      <c r="K4" s="88">
        <v>44916</v>
      </c>
      <c r="L4" s="4"/>
    </row>
    <row r="5" spans="1:12" x14ac:dyDescent="0.35">
      <c r="A5" s="3"/>
      <c r="B5" s="25" t="s">
        <v>70</v>
      </c>
      <c r="C5" s="4"/>
      <c r="D5" s="4"/>
      <c r="E5" s="4"/>
      <c r="F5" s="4"/>
      <c r="G5" s="4"/>
      <c r="H5" s="4"/>
      <c r="I5" s="4"/>
      <c r="J5" s="4"/>
      <c r="K5" s="4"/>
      <c r="L5" s="4"/>
    </row>
    <row r="6" spans="1:12" ht="15" customHeight="1" x14ac:dyDescent="0.35">
      <c r="A6" s="3"/>
      <c r="B6" s="26"/>
      <c r="C6" s="4"/>
      <c r="D6" s="4"/>
      <c r="E6" s="4"/>
      <c r="F6" s="4"/>
      <c r="G6" s="4"/>
      <c r="H6" s="4"/>
      <c r="I6" s="4"/>
      <c r="J6" s="4"/>
      <c r="K6" s="4"/>
      <c r="L6" s="4"/>
    </row>
    <row r="7" spans="1:12" ht="32.25" customHeight="1" x14ac:dyDescent="0.35">
      <c r="A7" s="27" t="s">
        <v>2</v>
      </c>
      <c r="B7" s="205" t="s">
        <v>7</v>
      </c>
      <c r="C7" s="205"/>
      <c r="D7" s="205"/>
      <c r="E7" s="205"/>
      <c r="F7" s="205"/>
      <c r="G7" s="205"/>
      <c r="H7" s="205"/>
      <c r="I7" s="205"/>
      <c r="J7" s="205"/>
      <c r="K7" s="205"/>
      <c r="L7" s="205"/>
    </row>
    <row r="8" spans="1:12" x14ac:dyDescent="0.35">
      <c r="A8" s="4"/>
      <c r="B8" s="4"/>
      <c r="C8" s="4"/>
      <c r="D8" s="4"/>
      <c r="E8" s="4"/>
      <c r="F8" s="4"/>
      <c r="G8" s="4"/>
      <c r="H8" s="4"/>
      <c r="I8" s="4"/>
      <c r="J8" s="4"/>
      <c r="K8" s="4"/>
      <c r="L8" s="4"/>
    </row>
    <row r="9" spans="1:12" x14ac:dyDescent="0.35">
      <c r="A9" s="4"/>
      <c r="B9" s="4"/>
      <c r="C9" s="4"/>
      <c r="D9" s="4"/>
      <c r="E9" s="4"/>
      <c r="F9" s="4"/>
      <c r="G9" s="4"/>
      <c r="H9" s="4"/>
      <c r="I9" s="4"/>
      <c r="J9" s="4"/>
      <c r="K9" s="4"/>
      <c r="L9" s="4"/>
    </row>
    <row r="10" spans="1:12" ht="16" thickBot="1" x14ac:dyDescent="0.4">
      <c r="A10" s="4"/>
      <c r="B10" s="4"/>
      <c r="C10" s="4"/>
      <c r="D10" s="4"/>
      <c r="E10" s="4"/>
      <c r="F10" s="4"/>
      <c r="G10" s="4"/>
      <c r="H10" s="4"/>
      <c r="I10" s="4"/>
      <c r="J10" s="4"/>
      <c r="K10" s="4"/>
      <c r="L10" s="4"/>
    </row>
    <row r="11" spans="1:12" s="86" customFormat="1" ht="24" customHeight="1" x14ac:dyDescent="0.35">
      <c r="A11" s="202" t="s">
        <v>43</v>
      </c>
      <c r="B11" s="203"/>
      <c r="C11" s="203"/>
      <c r="D11" s="203"/>
      <c r="E11" s="203"/>
      <c r="F11" s="203"/>
      <c r="G11" s="203"/>
      <c r="H11" s="203"/>
      <c r="I11" s="203"/>
      <c r="J11" s="203"/>
      <c r="K11" s="203"/>
      <c r="L11" s="204"/>
    </row>
    <row r="12" spans="1:12" ht="18.75" customHeight="1" x14ac:dyDescent="0.35">
      <c r="A12" s="28"/>
      <c r="B12" s="4"/>
      <c r="C12" s="4"/>
      <c r="D12" s="4"/>
      <c r="E12" s="4"/>
      <c r="F12" s="4"/>
      <c r="G12" s="4"/>
      <c r="H12" s="4"/>
      <c r="I12" s="4"/>
      <c r="J12" s="4"/>
      <c r="K12" s="4"/>
      <c r="L12" s="5"/>
    </row>
    <row r="13" spans="1:12" ht="20.25" customHeight="1" x14ac:dyDescent="0.35">
      <c r="A13" s="2" t="s">
        <v>25</v>
      </c>
      <c r="B13" s="3" t="str">
        <f>B4</f>
        <v xml:space="preserve">2023 Circle K - Apex Suction Cup </v>
      </c>
      <c r="C13" s="3"/>
      <c r="D13" s="3"/>
      <c r="E13" s="3"/>
      <c r="F13" s="3"/>
      <c r="G13" s="3"/>
      <c r="H13" s="3"/>
      <c r="I13" s="3"/>
      <c r="J13" s="3"/>
      <c r="K13" s="3"/>
      <c r="L13" s="5"/>
    </row>
    <row r="14" spans="1:12" ht="20.25" customHeight="1" x14ac:dyDescent="0.35">
      <c r="A14" s="2" t="s">
        <v>19</v>
      </c>
      <c r="B14" s="20">
        <v>44964</v>
      </c>
      <c r="D14" s="4"/>
      <c r="E14" s="2"/>
      <c r="F14" s="2"/>
      <c r="G14" s="2"/>
      <c r="H14" s="2"/>
      <c r="I14" s="2"/>
      <c r="J14" s="2"/>
      <c r="K14" s="2"/>
      <c r="L14" s="7"/>
    </row>
    <row r="15" spans="1:12" ht="20.25" customHeight="1" x14ac:dyDescent="0.6">
      <c r="A15" s="2" t="s">
        <v>27</v>
      </c>
      <c r="B15" s="20">
        <v>44964</v>
      </c>
      <c r="C15" s="206" t="s">
        <v>68</v>
      </c>
      <c r="D15" s="207"/>
      <c r="E15" s="2"/>
      <c r="F15" s="130"/>
      <c r="G15" s="2"/>
      <c r="H15" s="2"/>
      <c r="I15" s="2"/>
      <c r="J15" s="2"/>
      <c r="K15" s="2"/>
      <c r="L15" s="7"/>
    </row>
    <row r="16" spans="1:12" ht="20.25" customHeight="1" x14ac:dyDescent="0.6">
      <c r="A16" s="2" t="s">
        <v>20</v>
      </c>
      <c r="B16" s="20">
        <v>44957</v>
      </c>
      <c r="C16" s="206" t="s">
        <v>68</v>
      </c>
      <c r="D16" s="207"/>
      <c r="E16" s="2"/>
      <c r="F16" s="130"/>
      <c r="G16" s="2"/>
      <c r="H16" s="2"/>
      <c r="I16" s="2"/>
      <c r="J16" s="2"/>
      <c r="K16" s="2"/>
      <c r="L16" s="7"/>
    </row>
    <row r="17" spans="1:12" ht="20.25" customHeight="1" x14ac:dyDescent="0.35">
      <c r="A17" s="8"/>
      <c r="B17" s="4"/>
      <c r="C17" s="2"/>
      <c r="D17" s="4"/>
      <c r="E17" s="4"/>
      <c r="F17" s="4"/>
      <c r="G17" s="4"/>
      <c r="H17" s="4"/>
      <c r="I17" s="4"/>
      <c r="J17" s="4"/>
      <c r="K17" s="4"/>
      <c r="L17" s="7"/>
    </row>
    <row r="18" spans="1:12" ht="20.25" customHeight="1" thickBot="1" x14ac:dyDescent="0.4">
      <c r="A18" s="1" t="s">
        <v>24</v>
      </c>
      <c r="B18" s="4"/>
      <c r="C18" s="4"/>
      <c r="D18" s="4"/>
      <c r="E18" s="4"/>
      <c r="F18" s="4"/>
      <c r="G18" s="3"/>
      <c r="H18" s="3"/>
      <c r="I18" s="3"/>
      <c r="J18" s="3"/>
      <c r="K18" s="4"/>
      <c r="L18" s="7"/>
    </row>
    <row r="19" spans="1:12" ht="20.25" customHeight="1" thickBot="1" x14ac:dyDescent="0.4">
      <c r="A19" s="9" t="s">
        <v>11</v>
      </c>
      <c r="B19" s="10" t="s">
        <v>18</v>
      </c>
      <c r="C19" s="11" t="s">
        <v>12</v>
      </c>
      <c r="D19" s="95" t="s">
        <v>78</v>
      </c>
      <c r="E19" s="95"/>
      <c r="F19" s="133" t="s">
        <v>13</v>
      </c>
      <c r="G19" s="12" t="s">
        <v>14</v>
      </c>
      <c r="H19" s="12" t="s">
        <v>59</v>
      </c>
      <c r="I19" s="12" t="s">
        <v>15</v>
      </c>
      <c r="J19" s="11" t="s">
        <v>16</v>
      </c>
      <c r="K19" s="13" t="s">
        <v>17</v>
      </c>
      <c r="L19" s="7"/>
    </row>
    <row r="20" spans="1:12" ht="20.25" customHeight="1" x14ac:dyDescent="0.45">
      <c r="A20" s="106">
        <v>44916</v>
      </c>
      <c r="B20" s="106"/>
      <c r="C20" s="121" t="s">
        <v>313</v>
      </c>
      <c r="D20" s="166">
        <v>2100005103</v>
      </c>
      <c r="E20" s="123"/>
      <c r="F20" s="134">
        <v>341</v>
      </c>
      <c r="G20" s="103"/>
      <c r="H20" s="99">
        <v>48</v>
      </c>
      <c r="I20" s="14" t="s">
        <v>107</v>
      </c>
      <c r="J20" s="121"/>
      <c r="K20" s="165" t="s">
        <v>93</v>
      </c>
      <c r="L20" s="7"/>
    </row>
    <row r="21" spans="1:12" ht="20.25" customHeight="1" x14ac:dyDescent="0.45">
      <c r="A21" s="106">
        <v>44916</v>
      </c>
      <c r="B21" s="106"/>
      <c r="C21" s="121" t="s">
        <v>314</v>
      </c>
      <c r="D21" s="166">
        <v>2100005123</v>
      </c>
      <c r="E21" s="123"/>
      <c r="F21" s="175">
        <v>341</v>
      </c>
      <c r="G21" s="103"/>
      <c r="H21" s="99">
        <v>48</v>
      </c>
      <c r="I21" s="14" t="s">
        <v>107</v>
      </c>
      <c r="J21" s="121"/>
      <c r="K21" s="165" t="s">
        <v>93</v>
      </c>
      <c r="L21" s="7"/>
    </row>
    <row r="22" spans="1:12" ht="20.25" customHeight="1" x14ac:dyDescent="0.35">
      <c r="A22" s="106"/>
      <c r="B22" s="106"/>
      <c r="C22" s="121"/>
      <c r="D22" s="122"/>
      <c r="E22" s="123"/>
      <c r="F22" s="124"/>
      <c r="G22" s="103"/>
      <c r="H22" s="99"/>
      <c r="I22" s="14"/>
      <c r="J22" s="121"/>
      <c r="K22" s="112"/>
      <c r="L22" s="7"/>
    </row>
    <row r="23" spans="1:12" ht="20.25" customHeight="1" x14ac:dyDescent="0.35">
      <c r="A23" s="106"/>
      <c r="B23" s="106"/>
      <c r="C23" s="121"/>
      <c r="D23" s="122"/>
      <c r="E23" s="123"/>
      <c r="F23" s="124"/>
      <c r="G23" s="103"/>
      <c r="H23" s="99"/>
      <c r="I23" s="14"/>
      <c r="J23" s="135"/>
      <c r="K23" s="112"/>
      <c r="L23" s="7"/>
    </row>
    <row r="24" spans="1:12" ht="20.25" customHeight="1" x14ac:dyDescent="0.6">
      <c r="A24" s="106"/>
      <c r="B24" s="106"/>
      <c r="C24" s="121"/>
      <c r="D24" s="122"/>
      <c r="E24" s="123"/>
      <c r="F24" s="124"/>
      <c r="G24" s="107"/>
      <c r="H24" s="99"/>
      <c r="I24" s="14"/>
      <c r="J24" s="121"/>
      <c r="K24" s="112"/>
      <c r="L24" s="7"/>
    </row>
    <row r="25" spans="1:12" ht="20.25" customHeight="1" x14ac:dyDescent="0.35">
      <c r="A25" s="106"/>
      <c r="B25" s="106"/>
      <c r="C25" s="121"/>
      <c r="D25" s="122"/>
      <c r="E25" s="123"/>
      <c r="F25" s="124"/>
      <c r="G25" s="103"/>
      <c r="H25" s="99"/>
      <c r="I25" s="14"/>
      <c r="J25" s="121"/>
      <c r="K25" s="112"/>
      <c r="L25" s="7"/>
    </row>
    <row r="26" spans="1:12" ht="20.25" customHeight="1" thickBot="1" x14ac:dyDescent="0.4">
      <c r="A26" s="8"/>
      <c r="B26" s="4"/>
      <c r="C26" s="4"/>
      <c r="D26" s="4"/>
      <c r="E26" s="4"/>
      <c r="F26" s="4"/>
      <c r="G26" s="4"/>
      <c r="H26" s="4"/>
      <c r="I26" s="4"/>
      <c r="J26" s="4"/>
      <c r="K26" s="4"/>
      <c r="L26" s="7"/>
    </row>
    <row r="27" spans="1:12" s="86" customFormat="1" ht="26.25" customHeight="1" x14ac:dyDescent="0.35">
      <c r="A27" s="202" t="s">
        <v>69</v>
      </c>
      <c r="B27" s="203"/>
      <c r="C27" s="203"/>
      <c r="D27" s="203"/>
      <c r="E27" s="203"/>
      <c r="F27" s="203"/>
      <c r="G27" s="203"/>
      <c r="H27" s="203"/>
      <c r="I27" s="203"/>
      <c r="J27" s="203"/>
      <c r="K27" s="203"/>
      <c r="L27" s="204"/>
    </row>
    <row r="28" spans="1:12" ht="20.25" customHeight="1" x14ac:dyDescent="0.35">
      <c r="A28" s="8"/>
      <c r="B28" s="4"/>
      <c r="C28" s="4"/>
      <c r="D28" s="4"/>
      <c r="E28" s="4"/>
      <c r="F28" s="4"/>
      <c r="G28" s="4"/>
      <c r="H28" s="4"/>
      <c r="I28" s="4"/>
      <c r="J28" s="4"/>
      <c r="K28" s="4"/>
      <c r="L28" s="7"/>
    </row>
    <row r="29" spans="1:12" ht="20.25" customHeight="1" x14ac:dyDescent="0.35">
      <c r="A29" s="17"/>
      <c r="B29" s="4"/>
      <c r="C29" s="4"/>
      <c r="D29" s="4"/>
      <c r="E29" s="4"/>
      <c r="F29" s="4"/>
      <c r="G29" s="4"/>
      <c r="H29" s="4"/>
      <c r="I29" s="4"/>
      <c r="J29" s="4"/>
      <c r="K29" s="4"/>
      <c r="L29" s="15"/>
    </row>
    <row r="30" spans="1:12" ht="20.25" customHeight="1" x14ac:dyDescent="0.35">
      <c r="A30" s="1" t="s">
        <v>26</v>
      </c>
      <c r="B30" s="4"/>
      <c r="C30" s="4"/>
      <c r="D30" s="4"/>
      <c r="E30" s="4"/>
      <c r="F30" s="4"/>
      <c r="G30" s="4"/>
      <c r="H30" s="4"/>
      <c r="I30" s="4"/>
      <c r="K30" s="104"/>
      <c r="L30" s="15"/>
    </row>
    <row r="31" spans="1:12" ht="20.25" customHeight="1" x14ac:dyDescent="0.35">
      <c r="A31" s="18" t="s">
        <v>0</v>
      </c>
      <c r="B31" s="4"/>
      <c r="C31" s="4"/>
      <c r="D31" s="4"/>
      <c r="E31" s="4"/>
      <c r="F31" s="4"/>
      <c r="G31" s="4"/>
      <c r="H31" s="4"/>
      <c r="I31" s="4"/>
      <c r="J31" s="4"/>
      <c r="K31" s="4"/>
      <c r="L31" s="15"/>
    </row>
    <row r="32" spans="1:12" ht="20.25" customHeight="1" x14ac:dyDescent="0.35">
      <c r="A32" s="92" t="s">
        <v>66</v>
      </c>
      <c r="B32" s="4"/>
      <c r="C32" s="4"/>
      <c r="D32" s="4"/>
      <c r="E32" s="4"/>
      <c r="F32" s="4"/>
      <c r="G32" s="4"/>
      <c r="H32" s="4"/>
      <c r="I32" s="4"/>
      <c r="J32" s="4"/>
      <c r="K32" s="4"/>
      <c r="L32" s="15"/>
    </row>
    <row r="33" spans="1:12" ht="20.25" customHeight="1" x14ac:dyDescent="0.35">
      <c r="A33" s="92" t="s">
        <v>30</v>
      </c>
      <c r="B33" s="19"/>
      <c r="C33" s="4"/>
      <c r="D33" s="4"/>
      <c r="E33" s="4"/>
      <c r="F33" s="4"/>
      <c r="G33" s="4"/>
      <c r="H33" s="4"/>
      <c r="I33" s="4"/>
      <c r="J33" s="4"/>
      <c r="K33" s="4"/>
      <c r="L33" s="15"/>
    </row>
    <row r="34" spans="1:12" ht="20.25" customHeight="1" thickBot="1" x14ac:dyDescent="0.4">
      <c r="A34" s="92" t="s">
        <v>91</v>
      </c>
      <c r="B34" s="19"/>
      <c r="C34" s="4"/>
      <c r="D34" s="4"/>
      <c r="E34" s="4"/>
      <c r="F34" s="4"/>
      <c r="G34" s="4"/>
      <c r="H34" s="4"/>
      <c r="I34" s="4"/>
      <c r="J34" s="4"/>
      <c r="K34" s="4"/>
      <c r="L34" s="15"/>
    </row>
    <row r="35" spans="1:12" ht="20.25" customHeight="1" thickBot="1" x14ac:dyDescent="0.4">
      <c r="A35" s="92" t="s">
        <v>52</v>
      </c>
      <c r="B35" s="89" t="s">
        <v>94</v>
      </c>
      <c r="C35" s="4"/>
      <c r="D35" s="4"/>
      <c r="E35" s="4"/>
      <c r="F35" s="4"/>
      <c r="G35" s="4"/>
      <c r="H35" s="4"/>
      <c r="I35" s="4"/>
      <c r="J35" s="4"/>
      <c r="K35" s="104"/>
      <c r="L35" s="15"/>
    </row>
    <row r="36" spans="1:12" ht="20.25" customHeight="1" x14ac:dyDescent="0.35">
      <c r="A36" s="16" t="s">
        <v>51</v>
      </c>
      <c r="B36" s="19"/>
      <c r="C36" s="4"/>
      <c r="D36" s="4"/>
      <c r="E36" s="4"/>
      <c r="F36" s="4"/>
      <c r="G36" s="4"/>
      <c r="H36" s="4"/>
      <c r="I36" s="4"/>
      <c r="J36" s="4"/>
      <c r="K36" s="4"/>
      <c r="L36" s="15"/>
    </row>
    <row r="37" spans="1:12" ht="20.25" customHeight="1" x14ac:dyDescent="0.35">
      <c r="A37" s="16" t="s">
        <v>60</v>
      </c>
      <c r="B37" s="19"/>
      <c r="C37" s="4"/>
      <c r="D37" s="4"/>
      <c r="E37" s="4"/>
      <c r="F37" s="4"/>
      <c r="G37" s="4"/>
      <c r="H37" s="4"/>
      <c r="I37" s="4"/>
      <c r="J37" s="4"/>
      <c r="K37" s="4"/>
      <c r="L37" s="15"/>
    </row>
    <row r="38" spans="1:12" ht="20.25" customHeight="1" x14ac:dyDescent="0.35">
      <c r="A38" s="100" t="s">
        <v>63</v>
      </c>
      <c r="B38" s="19"/>
      <c r="C38" s="4"/>
      <c r="D38" s="4"/>
      <c r="G38" s="113"/>
      <c r="H38" s="113"/>
      <c r="I38" s="114"/>
      <c r="J38" s="24"/>
      <c r="K38" s="104"/>
      <c r="L38" s="15"/>
    </row>
    <row r="39" spans="1:12" ht="20.25" customHeight="1" x14ac:dyDescent="0.35">
      <c r="A39" s="44"/>
      <c r="B39" s="19"/>
      <c r="C39" s="4"/>
      <c r="D39" s="4"/>
      <c r="E39" s="4"/>
      <c r="F39" s="4"/>
      <c r="I39" s="24"/>
      <c r="L39" s="15"/>
    </row>
    <row r="40" spans="1:12" ht="34.5" customHeight="1" thickBot="1" x14ac:dyDescent="0.4">
      <c r="A40" s="18"/>
      <c r="B40" s="19"/>
      <c r="C40" s="4"/>
      <c r="D40" s="4"/>
      <c r="E40" s="4"/>
      <c r="F40" s="4"/>
      <c r="G40" s="4"/>
      <c r="H40" s="4"/>
      <c r="I40" s="4"/>
      <c r="J40" s="4"/>
      <c r="K40" s="4"/>
      <c r="L40" s="15"/>
    </row>
    <row r="41" spans="1:12" s="86" customFormat="1" ht="18.75" customHeight="1" x14ac:dyDescent="0.35">
      <c r="A41" s="202" t="s">
        <v>75</v>
      </c>
      <c r="B41" s="203"/>
      <c r="C41" s="203"/>
      <c r="D41" s="203"/>
      <c r="E41" s="203"/>
      <c r="F41" s="203"/>
      <c r="G41" s="203"/>
      <c r="H41" s="203"/>
      <c r="I41" s="203"/>
      <c r="J41" s="203"/>
      <c r="K41" s="203"/>
      <c r="L41" s="204"/>
    </row>
    <row r="42" spans="1:12" ht="34.5" customHeight="1" x14ac:dyDescent="0.35">
      <c r="A42" s="109" t="s">
        <v>74</v>
      </c>
      <c r="B42" s="19"/>
      <c r="C42" s="4"/>
      <c r="D42" s="4"/>
      <c r="E42" s="4"/>
      <c r="F42" s="4"/>
      <c r="G42" s="4"/>
      <c r="H42" s="4"/>
      <c r="I42" s="4"/>
      <c r="J42" s="4"/>
      <c r="K42" s="4"/>
      <c r="L42" s="15"/>
    </row>
    <row r="43" spans="1:12" ht="18.75" customHeight="1" x14ac:dyDescent="0.35">
      <c r="A43" s="96"/>
      <c r="B43" s="19"/>
      <c r="C43" s="4"/>
      <c r="D43" s="4"/>
      <c r="E43" s="4"/>
      <c r="G43"/>
      <c r="H43" s="4"/>
      <c r="I43" s="4"/>
      <c r="J43" s="4"/>
      <c r="K43" s="4"/>
      <c r="L43" s="15"/>
    </row>
    <row r="44" spans="1:12" ht="18.75" hidden="1" customHeight="1" x14ac:dyDescent="0.35">
      <c r="A44" s="96"/>
      <c r="B44" s="19"/>
      <c r="C44" s="4"/>
      <c r="D44" s="4"/>
      <c r="E44" s="4"/>
      <c r="F44" s="4"/>
      <c r="G44" s="4"/>
      <c r="H44" s="4"/>
      <c r="I44" s="4"/>
      <c r="J44" s="4"/>
      <c r="L44" s="15"/>
    </row>
    <row r="45" spans="1:12" ht="18.75" hidden="1" customHeight="1" x14ac:dyDescent="0.35">
      <c r="A45" s="96"/>
      <c r="B45" s="19"/>
      <c r="C45" s="4"/>
      <c r="D45" s="4"/>
      <c r="E45" s="4"/>
      <c r="G45" s="4"/>
      <c r="H45" s="4"/>
      <c r="I45" s="4"/>
      <c r="J45" s="4"/>
      <c r="K45" s="4"/>
      <c r="L45" s="15"/>
    </row>
    <row r="46" spans="1:12" ht="18.75" hidden="1" customHeight="1" x14ac:dyDescent="0.35">
      <c r="A46" s="96"/>
      <c r="B46" s="19"/>
      <c r="C46" s="4"/>
      <c r="D46" s="4"/>
      <c r="E46" s="4"/>
      <c r="F46" s="4"/>
      <c r="G46" s="4"/>
      <c r="I46" s="4"/>
      <c r="J46" s="4"/>
      <c r="K46" s="4"/>
      <c r="L46" s="15"/>
    </row>
    <row r="47" spans="1:12" ht="18.75" hidden="1" customHeight="1" x14ac:dyDescent="0.35">
      <c r="A47" s="96"/>
      <c r="B47" s="19"/>
      <c r="C47" s="4"/>
      <c r="D47" s="4"/>
      <c r="E47" s="4"/>
      <c r="F47" s="4"/>
      <c r="G47" s="4"/>
      <c r="H47" s="4"/>
      <c r="I47" s="4"/>
      <c r="J47" s="4"/>
      <c r="K47" s="4"/>
      <c r="L47" s="15"/>
    </row>
    <row r="48" spans="1:12" ht="18.75" hidden="1" customHeight="1" x14ac:dyDescent="0.35">
      <c r="A48" s="115"/>
      <c r="B48" s="19"/>
      <c r="C48" s="4"/>
      <c r="D48" s="4"/>
      <c r="E48" s="4"/>
      <c r="F48" s="4"/>
      <c r="G48" s="4"/>
      <c r="H48" s="4"/>
      <c r="I48" s="4"/>
      <c r="J48" s="4"/>
      <c r="K48" s="4"/>
      <c r="L48" s="15"/>
    </row>
    <row r="49" spans="1:12" ht="18.75" customHeight="1" thickBot="1" x14ac:dyDescent="0.4">
      <c r="A49" s="96"/>
      <c r="B49" s="19"/>
      <c r="C49" s="4"/>
      <c r="D49" s="4"/>
      <c r="E49" s="4"/>
      <c r="F49" s="4"/>
      <c r="G49" s="3"/>
      <c r="H49" s="4"/>
      <c r="I49" s="4"/>
      <c r="J49" s="4"/>
      <c r="K49" s="4"/>
      <c r="L49" s="15"/>
    </row>
    <row r="50" spans="1:12" s="86" customFormat="1" ht="18.75" customHeight="1" x14ac:dyDescent="0.35">
      <c r="A50" s="202" t="s">
        <v>22</v>
      </c>
      <c r="B50" s="203"/>
      <c r="C50" s="203"/>
      <c r="D50" s="203"/>
      <c r="E50" s="203"/>
      <c r="F50" s="203"/>
      <c r="G50" s="203"/>
      <c r="H50" s="203"/>
      <c r="I50" s="203"/>
      <c r="J50" s="203"/>
      <c r="K50" s="203"/>
      <c r="L50" s="204"/>
    </row>
    <row r="51" spans="1:12" ht="18.75" customHeight="1" x14ac:dyDescent="0.35">
      <c r="A51" s="8"/>
      <c r="B51" s="4"/>
      <c r="C51" s="4"/>
      <c r="D51" s="4"/>
      <c r="E51" s="4"/>
      <c r="F51" s="4"/>
      <c r="G51" s="4"/>
      <c r="H51" s="4"/>
      <c r="I51" s="4"/>
      <c r="J51" s="4"/>
      <c r="K51" s="4"/>
      <c r="L51" s="15"/>
    </row>
    <row r="52" spans="1:12" ht="18.75" customHeight="1" x14ac:dyDescent="0.35">
      <c r="A52" s="27" t="s">
        <v>23</v>
      </c>
      <c r="B52" s="4"/>
      <c r="C52" s="4"/>
      <c r="D52" s="4"/>
      <c r="E52" s="4"/>
      <c r="F52" s="4"/>
      <c r="G52" s="4"/>
      <c r="H52" s="4"/>
      <c r="I52" s="4"/>
      <c r="J52" s="4"/>
      <c r="K52" s="4"/>
      <c r="L52" s="15"/>
    </row>
    <row r="53" spans="1:12" ht="18.75" customHeight="1" x14ac:dyDescent="0.35">
      <c r="A53" s="49" t="s">
        <v>31</v>
      </c>
      <c r="B53" s="45"/>
      <c r="C53" s="46"/>
      <c r="D53" s="46"/>
      <c r="E53" s="46"/>
      <c r="F53" s="46"/>
      <c r="G53" s="46"/>
      <c r="H53" s="46"/>
      <c r="I53" s="46"/>
      <c r="J53" s="46"/>
      <c r="K53" s="4"/>
      <c r="L53" s="5"/>
    </row>
    <row r="54" spans="1:12" ht="18.75" customHeight="1" x14ac:dyDescent="0.35">
      <c r="A54" s="50" t="s">
        <v>32</v>
      </c>
      <c r="B54" s="45"/>
      <c r="C54" s="46"/>
      <c r="D54" s="46"/>
      <c r="E54" s="46"/>
      <c r="F54" s="46"/>
      <c r="G54" s="46"/>
      <c r="H54" s="46"/>
      <c r="I54" s="46"/>
      <c r="J54" s="46"/>
      <c r="K54" s="4"/>
      <c r="L54" s="5"/>
    </row>
    <row r="55" spans="1:12" ht="31.5" customHeight="1" x14ac:dyDescent="0.35">
      <c r="A55" s="187" t="s">
        <v>34</v>
      </c>
      <c r="B55" s="188"/>
      <c r="C55" s="87">
        <f>B16-14</f>
        <v>44943</v>
      </c>
      <c r="D55" s="48" t="s">
        <v>61</v>
      </c>
      <c r="F55" s="46"/>
      <c r="G55" s="47"/>
      <c r="H55" s="47"/>
      <c r="I55" s="47"/>
      <c r="J55" s="47"/>
      <c r="K55" s="4"/>
      <c r="L55" s="32"/>
    </row>
    <row r="56" spans="1:12" x14ac:dyDescent="0.35">
      <c r="A56" s="51"/>
      <c r="B56" s="35"/>
      <c r="C56" s="35"/>
      <c r="D56" s="35"/>
      <c r="E56" s="35"/>
      <c r="F56" s="35"/>
      <c r="G56" s="35"/>
      <c r="H56" s="35"/>
      <c r="I56" s="35"/>
      <c r="J56" s="35"/>
      <c r="K56" s="33"/>
      <c r="L56" s="34"/>
    </row>
    <row r="57" spans="1:12" ht="18.75" customHeight="1" x14ac:dyDescent="0.35">
      <c r="A57" s="27" t="s">
        <v>33</v>
      </c>
      <c r="B57" s="4"/>
      <c r="C57" s="4"/>
      <c r="D57" s="4"/>
      <c r="E57" s="4"/>
      <c r="F57" s="4"/>
      <c r="G57" s="4"/>
      <c r="H57" s="4"/>
      <c r="I57" s="4"/>
      <c r="J57" s="4"/>
      <c r="K57" s="4"/>
      <c r="L57" s="5"/>
    </row>
    <row r="58" spans="1:12" ht="18.75" customHeight="1" x14ac:dyDescent="0.55000000000000004">
      <c r="A58" s="52" t="s">
        <v>28</v>
      </c>
      <c r="B58" s="4"/>
      <c r="C58" s="93">
        <f>B16</f>
        <v>44957</v>
      </c>
      <c r="D58" s="48" t="s">
        <v>71</v>
      </c>
      <c r="E58" s="4"/>
      <c r="F58" s="4"/>
      <c r="G58" s="4"/>
      <c r="H58" s="4"/>
      <c r="I58" s="4"/>
      <c r="J58" s="4"/>
      <c r="K58" s="4"/>
      <c r="L58" s="5"/>
    </row>
    <row r="59" spans="1:12" ht="18.75" customHeight="1" x14ac:dyDescent="0.35">
      <c r="A59" s="52" t="s">
        <v>53</v>
      </c>
      <c r="B59" s="4"/>
      <c r="C59" s="4"/>
      <c r="D59" s="4"/>
      <c r="E59" s="4"/>
      <c r="F59" s="4"/>
      <c r="G59" s="36"/>
      <c r="H59" s="36"/>
      <c r="I59" s="4"/>
      <c r="J59" s="4"/>
      <c r="K59" s="4"/>
      <c r="L59" s="5"/>
    </row>
    <row r="60" spans="1:12" ht="18.75" customHeight="1" x14ac:dyDescent="0.35">
      <c r="A60" s="38"/>
      <c r="B60" s="4"/>
      <c r="C60" s="4"/>
      <c r="D60" s="4"/>
      <c r="E60" s="4"/>
      <c r="F60" s="4"/>
      <c r="G60" s="36"/>
      <c r="H60" s="36"/>
      <c r="I60" s="4"/>
      <c r="J60" s="4"/>
      <c r="K60" s="4"/>
      <c r="L60" s="5"/>
    </row>
    <row r="61" spans="1:12" ht="18.75" customHeight="1" x14ac:dyDescent="0.35">
      <c r="A61" s="27" t="s">
        <v>22</v>
      </c>
      <c r="C61" s="4"/>
      <c r="D61" s="4"/>
      <c r="E61" s="4"/>
      <c r="F61" s="4"/>
      <c r="G61" s="4"/>
      <c r="H61" s="4"/>
      <c r="I61" s="4"/>
      <c r="J61" s="4"/>
      <c r="K61" s="4"/>
      <c r="L61" s="5"/>
    </row>
    <row r="62" spans="1:12" ht="18.75" customHeight="1" x14ac:dyDescent="0.35">
      <c r="A62" s="97" t="s">
        <v>308</v>
      </c>
      <c r="B62" s="19"/>
      <c r="D62" s="4"/>
      <c r="E62" s="4"/>
      <c r="F62" s="4"/>
      <c r="G62" s="4"/>
      <c r="H62" s="4"/>
      <c r="I62" s="4"/>
      <c r="J62" s="4"/>
      <c r="K62" s="4"/>
      <c r="L62" s="5"/>
    </row>
    <row r="63" spans="1:12" ht="18.75" customHeight="1" x14ac:dyDescent="0.35">
      <c r="A63" s="98"/>
      <c r="B63" s="4"/>
      <c r="C63" s="19"/>
      <c r="D63" s="4"/>
      <c r="E63" s="4"/>
      <c r="F63" s="4"/>
      <c r="G63" s="4"/>
      <c r="H63" s="4"/>
      <c r="I63" s="4"/>
      <c r="J63" s="4"/>
      <c r="K63" s="4"/>
      <c r="L63" s="5"/>
    </row>
    <row r="64" spans="1:12" ht="18.75" customHeight="1" x14ac:dyDescent="0.35">
      <c r="A64" s="98"/>
      <c r="B64" s="4"/>
      <c r="C64" s="19"/>
      <c r="D64" s="4"/>
      <c r="E64" s="4"/>
      <c r="F64" s="4"/>
      <c r="G64" s="4"/>
      <c r="H64" s="4"/>
      <c r="I64" s="4"/>
      <c r="J64" s="4"/>
      <c r="K64" s="4"/>
      <c r="L64" s="5"/>
    </row>
    <row r="65" spans="1:12" ht="18.75" customHeight="1" x14ac:dyDescent="0.35">
      <c r="A65" s="98"/>
      <c r="B65" s="4"/>
      <c r="C65" s="19"/>
      <c r="D65" s="4"/>
      <c r="E65" s="4"/>
      <c r="F65" s="4"/>
      <c r="G65" s="4"/>
      <c r="H65" s="4"/>
      <c r="I65" s="4"/>
      <c r="J65" s="4"/>
      <c r="K65" s="4"/>
      <c r="L65" s="5"/>
    </row>
    <row r="66" spans="1:12" ht="18.75" customHeight="1" thickBot="1" x14ac:dyDescent="0.4">
      <c r="A66" s="53"/>
      <c r="B66" s="54"/>
      <c r="C66" s="55"/>
      <c r="D66" s="40"/>
      <c r="E66" s="54"/>
      <c r="F66" s="54"/>
      <c r="G66" s="54"/>
      <c r="H66" s="54"/>
      <c r="I66" s="54"/>
      <c r="J66" s="54"/>
      <c r="K66" s="54"/>
      <c r="L66" s="56"/>
    </row>
    <row r="67" spans="1:12" s="86" customFormat="1" ht="24" customHeight="1" x14ac:dyDescent="0.35">
      <c r="A67" s="202" t="s">
        <v>35</v>
      </c>
      <c r="B67" s="203"/>
      <c r="C67" s="203"/>
      <c r="D67" s="203"/>
      <c r="E67" s="203"/>
      <c r="F67" s="203"/>
      <c r="G67" s="203"/>
      <c r="H67" s="203"/>
      <c r="I67" s="203"/>
      <c r="J67" s="203"/>
      <c r="K67" s="203"/>
      <c r="L67" s="204"/>
    </row>
    <row r="68" spans="1:12" ht="18.75" customHeight="1" x14ac:dyDescent="0.35">
      <c r="A68" s="4"/>
      <c r="B68" s="4"/>
      <c r="C68" s="4"/>
      <c r="D68" s="4"/>
      <c r="E68" s="4"/>
      <c r="F68" s="4"/>
      <c r="G68" s="4"/>
      <c r="H68" s="4"/>
      <c r="I68" s="4"/>
      <c r="J68" s="4"/>
      <c r="K68" s="4"/>
      <c r="L68" s="5"/>
    </row>
    <row r="69" spans="1:12" ht="18.75" customHeight="1" x14ac:dyDescent="0.35">
      <c r="A69" s="57" t="s">
        <v>72</v>
      </c>
      <c r="B69" s="29"/>
      <c r="C69" s="4"/>
      <c r="D69" s="4"/>
      <c r="E69" s="4"/>
      <c r="F69" s="4"/>
      <c r="G69" s="4"/>
      <c r="H69" s="4"/>
      <c r="I69" s="4"/>
      <c r="J69" s="4"/>
      <c r="K69" s="4"/>
      <c r="L69" s="5"/>
    </row>
    <row r="70" spans="1:12" ht="18.75" customHeight="1" x14ac:dyDescent="0.35">
      <c r="A70" s="18" t="s">
        <v>3</v>
      </c>
      <c r="B70" s="19"/>
      <c r="C70" s="4"/>
      <c r="D70" s="4"/>
      <c r="E70" s="4"/>
      <c r="F70" s="4"/>
      <c r="G70" s="4"/>
      <c r="H70" s="4"/>
      <c r="I70" s="4"/>
      <c r="J70" s="4"/>
      <c r="K70" s="4"/>
      <c r="L70" s="5"/>
    </row>
    <row r="71" spans="1:12" ht="18.75" customHeight="1" x14ac:dyDescent="0.35">
      <c r="A71" s="18"/>
      <c r="B71" s="19"/>
      <c r="C71" s="4"/>
      <c r="D71" s="4"/>
      <c r="E71" s="4"/>
      <c r="F71" s="4"/>
      <c r="G71" s="4"/>
      <c r="H71" s="4"/>
      <c r="I71" s="4"/>
      <c r="J71" s="4"/>
      <c r="K71" s="4"/>
      <c r="L71" s="5"/>
    </row>
    <row r="72" spans="1:12" ht="18.75" customHeight="1" x14ac:dyDescent="0.35">
      <c r="A72" s="57" t="s">
        <v>310</v>
      </c>
      <c r="B72" s="29"/>
      <c r="C72" s="4"/>
      <c r="D72" s="4"/>
      <c r="E72" s="4"/>
      <c r="F72" s="4"/>
      <c r="G72" s="4"/>
      <c r="H72" s="4"/>
      <c r="I72" s="4"/>
      <c r="J72" s="4"/>
      <c r="K72" s="4"/>
      <c r="L72" s="5"/>
    </row>
    <row r="73" spans="1:12" ht="18.75" customHeight="1" x14ac:dyDescent="0.35">
      <c r="A73" s="60" t="s">
        <v>64</v>
      </c>
      <c r="B73" s="19"/>
      <c r="C73" s="4"/>
      <c r="D73" s="4"/>
      <c r="E73" s="4"/>
      <c r="F73" s="4"/>
      <c r="G73" s="4"/>
      <c r="H73" s="4"/>
      <c r="I73" s="4"/>
      <c r="J73" s="4"/>
      <c r="K73" s="4"/>
      <c r="L73" s="5"/>
    </row>
    <row r="74" spans="1:12" ht="18.75" customHeight="1" x14ac:dyDescent="0.35">
      <c r="A74" s="60" t="s">
        <v>62</v>
      </c>
      <c r="B74" s="19"/>
      <c r="C74" s="4"/>
      <c r="D74" s="4"/>
      <c r="E74" s="4"/>
      <c r="F74" s="4"/>
      <c r="G74" s="4"/>
      <c r="H74" s="4"/>
      <c r="I74" s="4"/>
      <c r="J74" s="4"/>
      <c r="K74" s="4"/>
      <c r="L74" s="5"/>
    </row>
    <row r="75" spans="1:12" ht="18.75" customHeight="1" thickBot="1" x14ac:dyDescent="0.4">
      <c r="A75" s="58"/>
      <c r="B75" s="55"/>
      <c r="C75" s="54"/>
      <c r="D75" s="54"/>
      <c r="E75" s="54"/>
      <c r="F75" s="54"/>
      <c r="G75" s="54"/>
      <c r="H75" s="54"/>
      <c r="I75" s="54"/>
      <c r="J75" s="54"/>
      <c r="K75" s="54"/>
      <c r="L75" s="56"/>
    </row>
    <row r="76" spans="1:12" s="86" customFormat="1" ht="24" customHeight="1" x14ac:dyDescent="0.35">
      <c r="A76" s="202" t="s">
        <v>42</v>
      </c>
      <c r="B76" s="203"/>
      <c r="C76" s="203"/>
      <c r="D76" s="203"/>
      <c r="E76" s="203"/>
      <c r="F76" s="203"/>
      <c r="G76" s="203"/>
      <c r="H76" s="203"/>
      <c r="I76" s="203"/>
      <c r="J76" s="203"/>
      <c r="K76" s="203"/>
      <c r="L76" s="204"/>
    </row>
    <row r="77" spans="1:12" ht="18.75" customHeight="1" x14ac:dyDescent="0.35">
      <c r="A77" s="61"/>
      <c r="B77" s="4"/>
      <c r="C77" s="4"/>
      <c r="D77" s="4"/>
      <c r="E77" s="4"/>
      <c r="F77" s="4"/>
      <c r="G77" s="4"/>
      <c r="H77" s="4"/>
      <c r="I77" s="4"/>
      <c r="J77" s="4"/>
      <c r="K77" s="4"/>
      <c r="L77" s="5"/>
    </row>
    <row r="78" spans="1:12" ht="18.75" customHeight="1" x14ac:dyDescent="0.35">
      <c r="A78" s="57" t="s">
        <v>36</v>
      </c>
      <c r="B78" s="4"/>
      <c r="C78" s="4"/>
      <c r="D78" s="4"/>
      <c r="E78" s="4"/>
      <c r="F78" s="4"/>
      <c r="G78" s="4"/>
      <c r="H78" s="4"/>
      <c r="I78" s="4"/>
      <c r="J78" s="4"/>
      <c r="K78" s="4"/>
      <c r="L78" s="5"/>
    </row>
    <row r="79" spans="1:12" ht="24" customHeight="1" x14ac:dyDescent="0.35">
      <c r="A79" s="189" t="s">
        <v>79</v>
      </c>
      <c r="B79" s="189"/>
      <c r="C79" s="189"/>
      <c r="D79" s="189"/>
      <c r="E79" s="189"/>
      <c r="F79" s="189"/>
      <c r="G79" s="189"/>
      <c r="H79" s="189"/>
      <c r="I79" s="189"/>
      <c r="J79" s="189"/>
      <c r="K79" s="189"/>
      <c r="L79" s="34"/>
    </row>
    <row r="80" spans="1:12" ht="42" customHeight="1" x14ac:dyDescent="0.35">
      <c r="A80" s="189" t="s">
        <v>312</v>
      </c>
      <c r="B80" s="189"/>
      <c r="C80" s="189"/>
      <c r="D80" s="189"/>
      <c r="E80" s="189"/>
      <c r="F80" s="189"/>
      <c r="G80" s="189"/>
      <c r="H80" s="189"/>
      <c r="I80" s="189"/>
      <c r="J80" s="189"/>
      <c r="K80" s="189"/>
      <c r="L80" s="34"/>
    </row>
    <row r="81" spans="1:12" ht="18.75" customHeight="1" x14ac:dyDescent="0.35">
      <c r="A81" s="29"/>
      <c r="B81" s="4"/>
      <c r="C81" s="4"/>
      <c r="D81" s="4"/>
      <c r="E81" s="4"/>
      <c r="F81" s="4"/>
      <c r="G81" s="4"/>
      <c r="H81" s="4"/>
      <c r="I81" s="4"/>
      <c r="J81" s="4"/>
      <c r="K81" s="4"/>
      <c r="L81" s="5"/>
    </row>
    <row r="82" spans="1:12" ht="18.75" customHeight="1" thickBot="1" x14ac:dyDescent="0.4">
      <c r="A82" s="57" t="s">
        <v>37</v>
      </c>
      <c r="B82" s="4"/>
      <c r="C82" s="4"/>
      <c r="D82" s="198"/>
      <c r="E82" s="198"/>
      <c r="F82" s="4"/>
      <c r="G82" s="4"/>
      <c r="H82" s="4"/>
      <c r="I82" s="4"/>
      <c r="J82" s="4"/>
      <c r="K82" s="4"/>
      <c r="L82" s="5"/>
    </row>
    <row r="83" spans="1:12" ht="18.75" customHeight="1" thickBot="1" x14ac:dyDescent="0.4">
      <c r="A83" s="69" t="s">
        <v>41</v>
      </c>
      <c r="B83" s="70" t="s">
        <v>38</v>
      </c>
      <c r="C83" s="70" t="s">
        <v>39</v>
      </c>
      <c r="D83" s="190" t="s">
        <v>40</v>
      </c>
      <c r="E83" s="191"/>
      <c r="F83" s="199" t="s">
        <v>54</v>
      </c>
      <c r="G83" s="200"/>
      <c r="H83" s="4"/>
      <c r="I83" s="4"/>
      <c r="J83" s="4"/>
      <c r="K83" s="4"/>
      <c r="L83" s="5"/>
    </row>
    <row r="84" spans="1:12" ht="32.25" customHeight="1" x14ac:dyDescent="0.35">
      <c r="A84" s="68" t="s">
        <v>4</v>
      </c>
      <c r="B84" s="68">
        <v>1</v>
      </c>
      <c r="C84" s="68" t="s">
        <v>95</v>
      </c>
      <c r="D84" s="192" t="s">
        <v>96</v>
      </c>
      <c r="E84" s="193"/>
      <c r="F84" s="201" t="s">
        <v>82</v>
      </c>
      <c r="G84" s="201"/>
      <c r="H84" s="125"/>
      <c r="I84" s="4"/>
      <c r="J84" s="4"/>
      <c r="K84" s="4"/>
      <c r="L84" s="5"/>
    </row>
    <row r="85" spans="1:12" ht="35.25" customHeight="1" x14ac:dyDescent="0.35">
      <c r="A85" s="67" t="s">
        <v>55</v>
      </c>
      <c r="B85" s="102">
        <v>1</v>
      </c>
      <c r="C85" s="68" t="s">
        <v>309</v>
      </c>
      <c r="D85" s="192" t="s">
        <v>311</v>
      </c>
      <c r="E85" s="193"/>
      <c r="F85" s="201" t="s">
        <v>82</v>
      </c>
      <c r="G85" s="201"/>
      <c r="H85" s="90"/>
      <c r="I85" s="4"/>
      <c r="J85" s="4"/>
      <c r="K85" s="4"/>
      <c r="L85" s="5"/>
    </row>
    <row r="86" spans="1:12" ht="18.75" customHeight="1" thickBot="1" x14ac:dyDescent="0.4">
      <c r="A86" s="31"/>
      <c r="B86" s="66"/>
      <c r="C86" s="31"/>
      <c r="D86" s="4"/>
      <c r="E86" s="62"/>
      <c r="F86" s="62"/>
      <c r="G86" s="63"/>
      <c r="H86" s="63"/>
      <c r="I86" s="64"/>
      <c r="J86" s="4"/>
      <c r="K86" s="4"/>
      <c r="L86" s="5"/>
    </row>
    <row r="87" spans="1:12" s="86" customFormat="1" ht="24" customHeight="1" x14ac:dyDescent="0.35">
      <c r="A87" s="202" t="s">
        <v>21</v>
      </c>
      <c r="B87" s="203"/>
      <c r="C87" s="203"/>
      <c r="D87" s="203"/>
      <c r="E87" s="203"/>
      <c r="F87" s="203"/>
      <c r="G87" s="203"/>
      <c r="H87" s="203"/>
      <c r="I87" s="203"/>
      <c r="J87" s="203"/>
      <c r="K87" s="203"/>
      <c r="L87" s="204"/>
    </row>
    <row r="88" spans="1:12" ht="18.75" customHeight="1" x14ac:dyDescent="0.6">
      <c r="A88" s="73"/>
      <c r="B88" s="4"/>
      <c r="C88" s="4"/>
      <c r="D88" s="4"/>
      <c r="E88" s="76"/>
      <c r="F88" s="4"/>
      <c r="G88" s="4"/>
      <c r="H88" s="4"/>
      <c r="I88" s="4"/>
      <c r="J88" s="4"/>
      <c r="K88" s="4"/>
      <c r="L88" s="5"/>
    </row>
    <row r="89" spans="1:12" ht="18.75" customHeight="1" x14ac:dyDescent="0.35">
      <c r="A89" s="57" t="s">
        <v>80</v>
      </c>
      <c r="B89" s="4"/>
      <c r="C89" s="4"/>
      <c r="D89" s="4"/>
      <c r="E89" s="79"/>
      <c r="F89" s="4"/>
      <c r="G89" s="4"/>
      <c r="H89" s="4"/>
      <c r="I89" s="4"/>
      <c r="J89" s="4"/>
      <c r="K89" s="4"/>
      <c r="L89" s="5"/>
    </row>
    <row r="90" spans="1:12" ht="18.75" customHeight="1" thickBot="1" x14ac:dyDescent="0.4">
      <c r="A90" s="37" t="s">
        <v>81</v>
      </c>
      <c r="B90" s="4"/>
      <c r="C90" s="4"/>
      <c r="D90" s="4"/>
      <c r="E90" s="80"/>
      <c r="F90" s="4"/>
      <c r="G90" s="4"/>
      <c r="H90" s="4"/>
      <c r="I90" s="4"/>
      <c r="J90" s="4"/>
      <c r="K90" s="4"/>
      <c r="L90" s="5"/>
    </row>
    <row r="91" spans="1:12" ht="22.5" customHeight="1" thickBot="1" x14ac:dyDescent="0.4">
      <c r="A91" s="37" t="s">
        <v>29</v>
      </c>
      <c r="B91" s="4"/>
      <c r="C91" s="194" t="s">
        <v>94</v>
      </c>
      <c r="D91" s="195"/>
      <c r="E91" s="81"/>
      <c r="F91" s="77"/>
      <c r="G91" s="77"/>
      <c r="H91" s="77"/>
      <c r="I91" s="77"/>
      <c r="J91" s="31"/>
      <c r="K91" s="31"/>
      <c r="L91" s="32"/>
    </row>
    <row r="92" spans="1:12" ht="18.75" customHeight="1" x14ac:dyDescent="0.35">
      <c r="A92" s="37"/>
      <c r="B92" s="4"/>
      <c r="C92" s="4"/>
      <c r="D92" s="4"/>
      <c r="E92" s="80"/>
      <c r="F92" s="4"/>
      <c r="G92" s="4"/>
      <c r="H92" s="4"/>
      <c r="I92" s="4"/>
      <c r="J92" s="4"/>
      <c r="K92" s="4"/>
      <c r="L92" s="5"/>
    </row>
    <row r="93" spans="1:12" ht="18.75" customHeight="1" x14ac:dyDescent="0.35">
      <c r="A93" s="19"/>
      <c r="B93" s="4"/>
      <c r="C93" s="37"/>
      <c r="D93" s="4"/>
      <c r="E93" s="18"/>
      <c r="F93" s="4"/>
      <c r="G93" s="4"/>
      <c r="H93" s="4"/>
      <c r="I93" s="82"/>
      <c r="J93" s="4"/>
      <c r="K93" s="4"/>
      <c r="L93" s="5"/>
    </row>
    <row r="94" spans="1:12" ht="18.75" customHeight="1" thickBot="1" x14ac:dyDescent="0.4">
      <c r="A94" s="85" t="s">
        <v>76</v>
      </c>
      <c r="B94" s="4"/>
      <c r="C94" s="59"/>
      <c r="D94" s="31"/>
      <c r="E94" s="4"/>
      <c r="F94" s="31"/>
      <c r="G94" s="31"/>
      <c r="H94" s="31"/>
      <c r="I94" s="83"/>
      <c r="J94" s="4"/>
      <c r="K94" s="4"/>
      <c r="L94" s="5"/>
    </row>
    <row r="95" spans="1:12" ht="18.75" customHeight="1" thickBot="1" x14ac:dyDescent="0.4">
      <c r="A95" s="75" t="s">
        <v>44</v>
      </c>
      <c r="B95" s="91" t="s">
        <v>74</v>
      </c>
      <c r="C95" s="60" t="s">
        <v>77</v>
      </c>
      <c r="D95" s="31"/>
      <c r="E95" s="31"/>
      <c r="F95" s="31"/>
      <c r="G95" s="31"/>
      <c r="H95" s="31"/>
      <c r="I95" s="110"/>
      <c r="J95" s="31"/>
      <c r="K95" s="4"/>
      <c r="L95" s="5"/>
    </row>
    <row r="96" spans="1:12" ht="18.75" customHeight="1" x14ac:dyDescent="0.35">
      <c r="A96" s="30" t="s">
        <v>56</v>
      </c>
      <c r="B96" s="174" t="s">
        <v>74</v>
      </c>
      <c r="C96" s="4" t="s">
        <v>67</v>
      </c>
      <c r="D96" s="4"/>
      <c r="E96" s="4" t="s">
        <v>50</v>
      </c>
      <c r="F96" s="116" t="s">
        <v>74</v>
      </c>
      <c r="G96" s="117"/>
      <c r="H96" s="77"/>
      <c r="I96" s="111"/>
      <c r="J96" s="31"/>
      <c r="K96" s="4"/>
      <c r="L96" s="5"/>
    </row>
    <row r="97" spans="1:12" ht="18.75" customHeight="1" thickBot="1" x14ac:dyDescent="0.4">
      <c r="A97" s="30" t="s">
        <v>57</v>
      </c>
      <c r="B97" s="174" t="s">
        <v>74</v>
      </c>
      <c r="C97" s="4"/>
      <c r="D97" s="4"/>
      <c r="E97" s="78"/>
      <c r="F97" s="78"/>
      <c r="G97" s="78"/>
      <c r="H97" s="78"/>
      <c r="I97" s="77"/>
      <c r="J97" s="4"/>
      <c r="K97" s="4"/>
      <c r="L97" s="5"/>
    </row>
    <row r="98" spans="1:12" ht="18.75" customHeight="1" thickBot="1" x14ac:dyDescent="0.4">
      <c r="A98" s="37" t="s">
        <v>58</v>
      </c>
      <c r="B98" s="4"/>
      <c r="C98" s="194" t="s">
        <v>94</v>
      </c>
      <c r="D98" s="195"/>
      <c r="E98" s="4"/>
      <c r="F98" s="4"/>
      <c r="G98" s="77"/>
      <c r="H98" s="77"/>
      <c r="I98" s="77"/>
      <c r="J98" s="4"/>
      <c r="K98" s="4"/>
      <c r="L98" s="5"/>
    </row>
    <row r="99" spans="1:12" ht="18.75" customHeight="1" x14ac:dyDescent="0.35">
      <c r="A99" s="37"/>
      <c r="B99" s="4"/>
      <c r="C99" s="4"/>
      <c r="D99" s="4"/>
      <c r="E99" s="77"/>
      <c r="F99" s="77"/>
      <c r="G99" s="77"/>
      <c r="H99" s="77"/>
      <c r="I99" s="77"/>
      <c r="J99" s="4"/>
      <c r="K99" s="4"/>
      <c r="L99" s="5"/>
    </row>
    <row r="100" spans="1:12" ht="18.75" customHeight="1" x14ac:dyDescent="0.35">
      <c r="A100" s="74" t="s">
        <v>5</v>
      </c>
      <c r="B100" s="4"/>
      <c r="C100" s="4"/>
      <c r="D100" s="4"/>
      <c r="F100" s="4"/>
      <c r="G100" s="4"/>
      <c r="H100" s="4"/>
      <c r="I100" s="4"/>
      <c r="J100" s="4"/>
      <c r="K100" s="4"/>
      <c r="L100" s="5"/>
    </row>
    <row r="101" spans="1:12" ht="18.75" customHeight="1" x14ac:dyDescent="0.35">
      <c r="A101" s="37" t="s">
        <v>73</v>
      </c>
      <c r="B101" s="4"/>
      <c r="C101" s="4"/>
      <c r="D101" s="4"/>
      <c r="E101" s="4"/>
      <c r="F101" s="4"/>
      <c r="G101" s="4"/>
      <c r="H101" s="4"/>
      <c r="I101" s="4"/>
      <c r="J101" s="4"/>
      <c r="K101" s="4"/>
      <c r="L101" s="5"/>
    </row>
    <row r="102" spans="1:12" ht="18.75" customHeight="1" x14ac:dyDescent="0.35">
      <c r="A102" s="37" t="s">
        <v>65</v>
      </c>
      <c r="B102" s="4"/>
      <c r="C102" s="4"/>
      <c r="D102" s="4"/>
      <c r="E102" s="4"/>
      <c r="F102" s="4"/>
      <c r="G102" s="4"/>
      <c r="H102" s="4"/>
      <c r="I102" s="4"/>
      <c r="J102" s="4"/>
      <c r="K102" s="4"/>
      <c r="L102" s="5"/>
    </row>
    <row r="103" spans="1:12" ht="18.75" customHeight="1" x14ac:dyDescent="0.35">
      <c r="A103" s="19"/>
      <c r="B103" s="4"/>
      <c r="C103" s="37"/>
      <c r="D103" s="4"/>
      <c r="E103" s="4"/>
      <c r="F103" s="4"/>
      <c r="G103" s="4"/>
      <c r="H103" s="4"/>
      <c r="I103" s="4"/>
      <c r="J103" s="4"/>
      <c r="K103" s="4"/>
      <c r="L103" s="5"/>
    </row>
    <row r="104" spans="1:12" ht="18.75" customHeight="1" thickBot="1" x14ac:dyDescent="0.4">
      <c r="A104" s="29" t="s">
        <v>6</v>
      </c>
      <c r="B104" s="4"/>
      <c r="C104" s="4"/>
      <c r="D104" s="4"/>
      <c r="F104" s="4"/>
      <c r="G104" s="4"/>
      <c r="H104" s="4"/>
      <c r="I104" s="4"/>
      <c r="J104" s="4"/>
      <c r="K104" s="4"/>
      <c r="L104" s="5"/>
    </row>
    <row r="105" spans="1:12" ht="18.75" customHeight="1" thickBot="1" x14ac:dyDescent="0.4">
      <c r="A105" s="37" t="s">
        <v>45</v>
      </c>
      <c r="B105" s="42" t="s">
        <v>97</v>
      </c>
      <c r="C105" s="4"/>
      <c r="D105" s="4"/>
      <c r="E105" s="4"/>
      <c r="F105" s="198"/>
      <c r="G105" s="198"/>
      <c r="H105" s="198"/>
      <c r="I105" s="198"/>
      <c r="J105" s="4"/>
      <c r="K105" s="4"/>
      <c r="L105" s="5"/>
    </row>
    <row r="106" spans="1:12" ht="18.75" customHeight="1" thickBot="1" x14ac:dyDescent="0.4">
      <c r="A106" s="37" t="s">
        <v>46</v>
      </c>
      <c r="B106" s="108"/>
      <c r="C106" s="4"/>
      <c r="D106" s="4"/>
      <c r="E106" s="4"/>
      <c r="F106" s="65"/>
      <c r="G106" s="65"/>
      <c r="H106" s="65"/>
      <c r="I106" s="65"/>
      <c r="J106" s="4"/>
      <c r="K106" s="4"/>
      <c r="L106" s="5"/>
    </row>
    <row r="107" spans="1:12" ht="18.75" customHeight="1" thickBot="1" x14ac:dyDescent="0.4">
      <c r="A107" s="40"/>
      <c r="B107" s="4"/>
      <c r="C107" s="4"/>
      <c r="D107" s="54"/>
      <c r="E107" s="84"/>
      <c r="F107" s="84"/>
      <c r="G107" s="84"/>
      <c r="H107" s="84"/>
      <c r="I107" s="84"/>
      <c r="J107" s="54"/>
      <c r="K107" s="54"/>
      <c r="L107" s="56"/>
    </row>
    <row r="108" spans="1:12" s="86" customFormat="1" ht="24" customHeight="1" x14ac:dyDescent="0.35">
      <c r="A108" s="202" t="s">
        <v>1</v>
      </c>
      <c r="B108" s="203"/>
      <c r="C108" s="203"/>
      <c r="D108" s="203"/>
      <c r="E108" s="203"/>
      <c r="F108" s="203"/>
      <c r="G108" s="203"/>
      <c r="H108" s="203"/>
      <c r="I108" s="203"/>
      <c r="J108" s="203"/>
      <c r="K108" s="203"/>
      <c r="L108" s="204"/>
    </row>
    <row r="109" spans="1:12" ht="18.75" customHeight="1" x14ac:dyDescent="0.35">
      <c r="A109" s="57" t="s">
        <v>47</v>
      </c>
      <c r="B109" s="3" t="s">
        <v>48</v>
      </c>
      <c r="C109" s="3" t="s">
        <v>49</v>
      </c>
      <c r="D109" s="4"/>
      <c r="E109" s="4"/>
      <c r="F109" s="4"/>
      <c r="G109" s="4"/>
      <c r="H109" s="4"/>
      <c r="I109" s="4"/>
      <c r="J109" s="4"/>
      <c r="K109" s="4"/>
      <c r="L109" s="5"/>
    </row>
    <row r="110" spans="1:12" ht="18.75" customHeight="1" x14ac:dyDescent="0.35">
      <c r="A110" s="52" t="s">
        <v>82</v>
      </c>
      <c r="B110" s="2" t="s">
        <v>83</v>
      </c>
      <c r="C110" s="126" t="s">
        <v>84</v>
      </c>
      <c r="D110" s="4"/>
      <c r="E110" s="196"/>
      <c r="F110" s="196"/>
      <c r="G110" s="197"/>
      <c r="H110" s="197"/>
      <c r="I110" s="197"/>
      <c r="J110" s="197"/>
      <c r="K110" s="197"/>
      <c r="L110" s="5"/>
    </row>
    <row r="111" spans="1:12" ht="18.75" customHeight="1" thickBot="1" x14ac:dyDescent="0.4">
      <c r="A111" s="39"/>
      <c r="B111" s="43"/>
      <c r="C111" s="185"/>
      <c r="D111" s="185"/>
      <c r="E111" s="186"/>
      <c r="F111" s="186"/>
      <c r="G111" s="185"/>
      <c r="H111" s="185"/>
      <c r="I111" s="185"/>
      <c r="J111" s="185"/>
      <c r="K111" s="185"/>
      <c r="L111" s="41"/>
    </row>
  </sheetData>
  <mergeCells count="29">
    <mergeCell ref="A108:L108"/>
    <mergeCell ref="B7:L7"/>
    <mergeCell ref="D82:E82"/>
    <mergeCell ref="A11:L11"/>
    <mergeCell ref="A50:L50"/>
    <mergeCell ref="A67:L67"/>
    <mergeCell ref="A76:L76"/>
    <mergeCell ref="C98:D98"/>
    <mergeCell ref="F85:G85"/>
    <mergeCell ref="A27:L27"/>
    <mergeCell ref="A41:L41"/>
    <mergeCell ref="C15:D15"/>
    <mergeCell ref="C16:D16"/>
    <mergeCell ref="C111:D111"/>
    <mergeCell ref="E111:F111"/>
    <mergeCell ref="G111:K111"/>
    <mergeCell ref="A55:B55"/>
    <mergeCell ref="A79:K79"/>
    <mergeCell ref="A80:K80"/>
    <mergeCell ref="D83:E83"/>
    <mergeCell ref="D84:E84"/>
    <mergeCell ref="D85:E85"/>
    <mergeCell ref="C91:D91"/>
    <mergeCell ref="E110:F110"/>
    <mergeCell ref="G110:K110"/>
    <mergeCell ref="F105:I105"/>
    <mergeCell ref="F83:G83"/>
    <mergeCell ref="F84:G84"/>
    <mergeCell ref="A87:L87"/>
  </mergeCells>
  <hyperlinks>
    <hyperlink ref="F96" r:id="rId1" display="debra.moreira@pepsico.com" xr:uid="{FC8040BE-3528-4DB6-9E6E-5B96FB7351DA}"/>
    <hyperlink ref="D84" r:id="rId2" xr:uid="{450F186F-04F7-4D4B-855A-CD184821301C}"/>
    <hyperlink ref="D85" r:id="rId3" display="dawn.stahl@pepsico.com" xr:uid="{C5158D58-A173-40A2-BE13-948CD20517D7}"/>
  </hyperlinks>
  <pageMargins left="0.7" right="0.7" top="0.75" bottom="0.75" header="0.3" footer="0.3"/>
  <pageSetup scale="27"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3274-EE4C-4FB5-B193-168C2A6ED4D4}">
  <dimension ref="A1:Z49"/>
  <sheetViews>
    <sheetView tabSelected="1" zoomScale="70" zoomScaleNormal="70" workbookViewId="0">
      <selection activeCell="Y28" sqref="Y28"/>
    </sheetView>
  </sheetViews>
  <sheetFormatPr defaultColWidth="9.1796875" defaultRowHeight="14.5" x14ac:dyDescent="0.35"/>
  <cols>
    <col min="1" max="1" width="14.453125" style="137" customWidth="1"/>
    <col min="2" max="2" width="10.54296875" style="137" customWidth="1"/>
    <col min="3" max="3" width="24.453125" style="137" bestFit="1" customWidth="1"/>
    <col min="4" max="4" width="16.81640625" style="137" bestFit="1" customWidth="1"/>
    <col min="5" max="5" width="17.26953125" style="138" bestFit="1" customWidth="1"/>
    <col min="6" max="6" width="15" style="138" bestFit="1" customWidth="1"/>
    <col min="7" max="7" width="26.81640625" style="137" hidden="1" customWidth="1"/>
    <col min="8" max="8" width="14" style="137" hidden="1" customWidth="1"/>
    <col min="9" max="9" width="12.26953125" style="138" hidden="1" customWidth="1"/>
    <col min="10" max="10" width="6.1796875" style="138" hidden="1" customWidth="1"/>
    <col min="11" max="11" width="8.26953125" style="138" hidden="1" customWidth="1"/>
    <col min="12" max="12" width="16.54296875" style="137" hidden="1" customWidth="1"/>
    <col min="13" max="13" width="17.26953125" style="138" hidden="1" customWidth="1"/>
    <col min="14" max="14" width="24.81640625" style="137" hidden="1" customWidth="1"/>
    <col min="15" max="15" width="13.54296875" style="137" hidden="1" customWidth="1"/>
    <col min="16" max="16" width="26.7265625" style="137" hidden="1" customWidth="1"/>
    <col min="17" max="17" width="17" style="137" hidden="1" customWidth="1"/>
    <col min="18" max="18" width="30.26953125" style="137" hidden="1" customWidth="1"/>
    <col min="19" max="19" width="24.54296875" style="137" hidden="1" customWidth="1"/>
    <col min="20" max="20" width="27" style="137" hidden="1" customWidth="1"/>
    <col min="21" max="21" width="28.54296875" style="137" hidden="1" customWidth="1"/>
    <col min="22" max="22" width="25.453125" style="138" customWidth="1"/>
    <col min="23" max="24" width="22.453125" style="138" customWidth="1"/>
    <col min="25" max="25" width="23.1796875" style="138" customWidth="1"/>
    <col min="26" max="26" width="25.1796875" style="182" customWidth="1"/>
    <col min="27" max="16384" width="9.1796875" style="137"/>
  </cols>
  <sheetData>
    <row r="1" spans="1:26" ht="23.5" x14ac:dyDescent="0.55000000000000004">
      <c r="A1" s="136" t="s">
        <v>98</v>
      </c>
      <c r="U1" s="139"/>
      <c r="W1" s="140" t="s">
        <v>99</v>
      </c>
      <c r="X1" s="140" t="s">
        <v>99</v>
      </c>
      <c r="Y1" s="141"/>
    </row>
    <row r="2" spans="1:26" ht="23.5" x14ac:dyDescent="0.55000000000000004">
      <c r="A2" s="136" t="s">
        <v>100</v>
      </c>
      <c r="W2"/>
    </row>
    <row r="3" spans="1:26" ht="23.5" x14ac:dyDescent="0.55000000000000004">
      <c r="A3" s="142" t="s">
        <v>101</v>
      </c>
    </row>
    <row r="4" spans="1:26" ht="23.5" x14ac:dyDescent="0.55000000000000004">
      <c r="A4" s="142" t="s">
        <v>102</v>
      </c>
    </row>
    <row r="5" spans="1:26" ht="16.5" customHeight="1" x14ac:dyDescent="0.55000000000000004">
      <c r="A5" s="142" t="s">
        <v>103</v>
      </c>
    </row>
    <row r="6" spans="1:26" hidden="1" x14ac:dyDescent="0.35">
      <c r="M6" s="137"/>
      <c r="V6" s="143" t="s">
        <v>104</v>
      </c>
      <c r="X6" s="144"/>
    </row>
    <row r="7" spans="1:26" ht="30.75" customHeight="1" x14ac:dyDescent="0.35">
      <c r="M7" s="145"/>
      <c r="V7" s="145" t="s">
        <v>12</v>
      </c>
      <c r="W7" s="146" t="s">
        <v>314</v>
      </c>
      <c r="X7" s="146" t="s">
        <v>313</v>
      </c>
    </row>
    <row r="8" spans="1:26" ht="16.5" customHeight="1" x14ac:dyDescent="0.35">
      <c r="M8" s="145"/>
      <c r="V8" s="145" t="s">
        <v>85</v>
      </c>
      <c r="W8" s="147">
        <v>2100005123</v>
      </c>
      <c r="X8" s="147">
        <v>2100005103</v>
      </c>
    </row>
    <row r="9" spans="1:26" ht="16.5" customHeight="1" x14ac:dyDescent="0.35">
      <c r="M9" s="145"/>
      <c r="V9" s="145" t="s">
        <v>105</v>
      </c>
      <c r="W9" s="161">
        <v>48</v>
      </c>
      <c r="X9" s="161">
        <v>48</v>
      </c>
    </row>
    <row r="10" spans="1:26" ht="16.5" customHeight="1" x14ac:dyDescent="0.35">
      <c r="M10" s="145"/>
      <c r="V10" s="145" t="s">
        <v>106</v>
      </c>
      <c r="W10" s="148"/>
      <c r="X10" s="148"/>
    </row>
    <row r="11" spans="1:26" ht="16.5" customHeight="1" x14ac:dyDescent="0.35">
      <c r="M11" s="145"/>
      <c r="V11" s="145" t="s">
        <v>15</v>
      </c>
      <c r="W11" s="149" t="s">
        <v>107</v>
      </c>
      <c r="X11" s="149" t="s">
        <v>107</v>
      </c>
    </row>
    <row r="12" spans="1:26" ht="16.5" customHeight="1" x14ac:dyDescent="0.35">
      <c r="M12" s="145"/>
      <c r="V12" s="145" t="s">
        <v>86</v>
      </c>
      <c r="W12" s="149" t="s">
        <v>108</v>
      </c>
      <c r="X12" s="149" t="s">
        <v>108</v>
      </c>
    </row>
    <row r="13" spans="1:26" ht="16.5" customHeight="1" x14ac:dyDescent="0.35">
      <c r="A13" s="150"/>
      <c r="B13" s="150"/>
      <c r="C13" s="150"/>
      <c r="D13" s="150"/>
      <c r="E13" s="150"/>
      <c r="F13" s="150"/>
      <c r="G13" s="150"/>
      <c r="I13" s="150"/>
      <c r="J13" s="150"/>
      <c r="M13" s="137"/>
      <c r="V13" s="145" t="s">
        <v>109</v>
      </c>
      <c r="W13" s="149" t="s">
        <v>110</v>
      </c>
      <c r="X13" s="149" t="s">
        <v>110</v>
      </c>
    </row>
    <row r="14" spans="1:26" ht="16.5" customHeight="1" x14ac:dyDescent="0.35">
      <c r="W14" s="151">
        <f>SUM(W17:W34)</f>
        <v>341</v>
      </c>
      <c r="X14" s="151">
        <f>SUM(X17:X34)</f>
        <v>341</v>
      </c>
    </row>
    <row r="15" spans="1:26" x14ac:dyDescent="0.35">
      <c r="W15" s="152"/>
      <c r="X15" s="152"/>
    </row>
    <row r="16" spans="1:26" s="153" customFormat="1" ht="28" x14ac:dyDescent="0.35">
      <c r="A16" s="162" t="s">
        <v>111</v>
      </c>
      <c r="B16" s="162" t="s">
        <v>112</v>
      </c>
      <c r="C16" s="162" t="s">
        <v>113</v>
      </c>
      <c r="D16" s="162" t="s">
        <v>114</v>
      </c>
      <c r="E16" s="163" t="s">
        <v>305</v>
      </c>
      <c r="F16" s="163" t="s">
        <v>115</v>
      </c>
      <c r="G16" s="162" t="s">
        <v>87</v>
      </c>
      <c r="H16" s="162" t="s">
        <v>88</v>
      </c>
      <c r="I16" s="163" t="s">
        <v>116</v>
      </c>
      <c r="J16" s="208" t="s">
        <v>117</v>
      </c>
      <c r="K16" s="209"/>
      <c r="L16" s="162" t="s">
        <v>89</v>
      </c>
      <c r="M16" s="163" t="s">
        <v>118</v>
      </c>
      <c r="N16" s="162" t="s">
        <v>306</v>
      </c>
      <c r="O16" s="162" t="s">
        <v>119</v>
      </c>
      <c r="P16" s="162" t="s">
        <v>120</v>
      </c>
      <c r="Q16" s="162" t="s">
        <v>121</v>
      </c>
      <c r="R16" s="162" t="s">
        <v>122</v>
      </c>
      <c r="S16" s="162" t="s">
        <v>123</v>
      </c>
      <c r="T16" s="162" t="s">
        <v>124</v>
      </c>
      <c r="U16" s="162" t="s">
        <v>125</v>
      </c>
      <c r="V16" s="164" t="s">
        <v>126</v>
      </c>
      <c r="W16" s="163" t="s">
        <v>127</v>
      </c>
      <c r="X16" s="163" t="s">
        <v>127</v>
      </c>
      <c r="Y16" s="163" t="s">
        <v>128</v>
      </c>
      <c r="Z16" s="183"/>
    </row>
    <row r="17" spans="1:26" ht="17.25" customHeight="1" x14ac:dyDescent="0.35">
      <c r="A17" s="176" t="s">
        <v>129</v>
      </c>
      <c r="B17" s="176" t="s">
        <v>130</v>
      </c>
      <c r="C17" s="176" t="s">
        <v>131</v>
      </c>
      <c r="D17" s="176" t="s">
        <v>132</v>
      </c>
      <c r="E17" s="177" t="s">
        <v>133</v>
      </c>
      <c r="F17" s="177" t="s">
        <v>133</v>
      </c>
      <c r="G17" s="178" t="s">
        <v>134</v>
      </c>
      <c r="H17" s="178" t="s">
        <v>135</v>
      </c>
      <c r="I17" s="177" t="s">
        <v>136</v>
      </c>
      <c r="J17" s="178" t="s">
        <v>137</v>
      </c>
      <c r="K17" s="179"/>
      <c r="L17" s="178" t="s">
        <v>138</v>
      </c>
      <c r="M17" s="177" t="s">
        <v>139</v>
      </c>
      <c r="N17" s="178" t="s">
        <v>140</v>
      </c>
      <c r="O17" s="178" t="s">
        <v>141</v>
      </c>
      <c r="P17" s="178" t="s">
        <v>141</v>
      </c>
      <c r="Q17" s="178" t="s">
        <v>142</v>
      </c>
      <c r="R17" s="178" t="s">
        <v>143</v>
      </c>
      <c r="S17" s="178" t="s">
        <v>96</v>
      </c>
      <c r="T17" s="178" t="s">
        <v>96</v>
      </c>
      <c r="U17" s="178" t="s">
        <v>96</v>
      </c>
      <c r="V17" s="180">
        <v>69</v>
      </c>
      <c r="W17" s="181">
        <f t="shared" ref="W17:W34" si="0">ROUND(IFERROR(V17*0.5,0),0)</f>
        <v>35</v>
      </c>
      <c r="X17" s="181">
        <f t="shared" ref="X17:X34" si="1">ROUND(IFERROR(V17*0.5,0),0)</f>
        <v>35</v>
      </c>
      <c r="Y17" s="149">
        <v>4500023642</v>
      </c>
    </row>
    <row r="18" spans="1:26" ht="17.25" customHeight="1" x14ac:dyDescent="0.35">
      <c r="A18" s="176" t="s">
        <v>129</v>
      </c>
      <c r="B18" s="176" t="s">
        <v>130</v>
      </c>
      <c r="C18" s="176" t="s">
        <v>131</v>
      </c>
      <c r="D18" s="176" t="s">
        <v>144</v>
      </c>
      <c r="E18" s="177" t="s">
        <v>145</v>
      </c>
      <c r="F18" s="177" t="s">
        <v>145</v>
      </c>
      <c r="G18" s="178" t="s">
        <v>146</v>
      </c>
      <c r="H18" s="178" t="s">
        <v>147</v>
      </c>
      <c r="I18" s="177" t="s">
        <v>136</v>
      </c>
      <c r="J18" s="178" t="s">
        <v>148</v>
      </c>
      <c r="K18" s="179"/>
      <c r="L18" s="178" t="s">
        <v>149</v>
      </c>
      <c r="M18" s="177" t="s">
        <v>150</v>
      </c>
      <c r="N18" s="178" t="s">
        <v>151</v>
      </c>
      <c r="O18" s="178" t="s">
        <v>141</v>
      </c>
      <c r="P18" s="178" t="s">
        <v>141</v>
      </c>
      <c r="Q18" s="178" t="s">
        <v>152</v>
      </c>
      <c r="R18" s="178" t="s">
        <v>153</v>
      </c>
      <c r="S18" s="178" t="s">
        <v>96</v>
      </c>
      <c r="T18" s="178" t="s">
        <v>96</v>
      </c>
      <c r="U18" s="178" t="s">
        <v>96</v>
      </c>
      <c r="V18" s="180">
        <v>6</v>
      </c>
      <c r="W18" s="181">
        <f t="shared" si="0"/>
        <v>3</v>
      </c>
      <c r="X18" s="181">
        <f t="shared" si="1"/>
        <v>3</v>
      </c>
      <c r="Y18" s="149">
        <v>4500023643</v>
      </c>
    </row>
    <row r="19" spans="1:26" ht="17.25" customHeight="1" x14ac:dyDescent="0.35">
      <c r="A19" s="176" t="s">
        <v>129</v>
      </c>
      <c r="B19" s="176" t="s">
        <v>130</v>
      </c>
      <c r="C19" s="176" t="s">
        <v>131</v>
      </c>
      <c r="D19" s="176" t="s">
        <v>154</v>
      </c>
      <c r="E19" s="177" t="s">
        <v>155</v>
      </c>
      <c r="F19" s="177" t="s">
        <v>155</v>
      </c>
      <c r="G19" s="178" t="s">
        <v>156</v>
      </c>
      <c r="H19" s="178" t="s">
        <v>157</v>
      </c>
      <c r="I19" s="177" t="s">
        <v>136</v>
      </c>
      <c r="J19" s="178" t="s">
        <v>158</v>
      </c>
      <c r="K19" s="179"/>
      <c r="L19" s="178" t="s">
        <v>159</v>
      </c>
      <c r="M19" s="177" t="s">
        <v>160</v>
      </c>
      <c r="N19" s="178" t="s">
        <v>161</v>
      </c>
      <c r="O19" s="178" t="s">
        <v>141</v>
      </c>
      <c r="P19" s="178" t="s">
        <v>141</v>
      </c>
      <c r="Q19" s="178" t="s">
        <v>152</v>
      </c>
      <c r="R19" s="178" t="s">
        <v>162</v>
      </c>
      <c r="S19" s="178" t="s">
        <v>96</v>
      </c>
      <c r="T19" s="178" t="s">
        <v>96</v>
      </c>
      <c r="U19" s="178" t="s">
        <v>96</v>
      </c>
      <c r="V19" s="180">
        <v>7</v>
      </c>
      <c r="W19" s="181">
        <f t="shared" si="0"/>
        <v>4</v>
      </c>
      <c r="X19" s="181">
        <f t="shared" si="1"/>
        <v>4</v>
      </c>
      <c r="Y19" s="149">
        <v>4500023644</v>
      </c>
    </row>
    <row r="20" spans="1:26" ht="17.25" customHeight="1" x14ac:dyDescent="0.35">
      <c r="A20" s="176" t="s">
        <v>129</v>
      </c>
      <c r="B20" s="176" t="s">
        <v>130</v>
      </c>
      <c r="C20" s="176" t="s">
        <v>131</v>
      </c>
      <c r="D20" s="176" t="s">
        <v>163</v>
      </c>
      <c r="E20" s="177" t="s">
        <v>164</v>
      </c>
      <c r="F20" s="177" t="s">
        <v>164</v>
      </c>
      <c r="G20" s="178" t="s">
        <v>165</v>
      </c>
      <c r="H20" s="178" t="s">
        <v>166</v>
      </c>
      <c r="I20" s="177" t="s">
        <v>136</v>
      </c>
      <c r="J20" s="178" t="s">
        <v>167</v>
      </c>
      <c r="K20" s="179"/>
      <c r="L20" s="178" t="s">
        <v>168</v>
      </c>
      <c r="M20" s="177" t="s">
        <v>169</v>
      </c>
      <c r="N20" s="178" t="s">
        <v>170</v>
      </c>
      <c r="O20" s="178" t="s">
        <v>141</v>
      </c>
      <c r="P20" s="178" t="s">
        <v>141</v>
      </c>
      <c r="Q20" s="178" t="s">
        <v>152</v>
      </c>
      <c r="R20" s="178" t="s">
        <v>171</v>
      </c>
      <c r="S20" s="178" t="s">
        <v>96</v>
      </c>
      <c r="T20" s="178" t="s">
        <v>96</v>
      </c>
      <c r="U20" s="178" t="s">
        <v>96</v>
      </c>
      <c r="V20" s="180">
        <v>54</v>
      </c>
      <c r="W20" s="181">
        <f t="shared" si="0"/>
        <v>27</v>
      </c>
      <c r="X20" s="181">
        <f t="shared" si="1"/>
        <v>27</v>
      </c>
      <c r="Y20" s="149">
        <v>4500023663</v>
      </c>
    </row>
    <row r="21" spans="1:26" ht="17.25" customHeight="1" x14ac:dyDescent="0.35">
      <c r="A21" s="176" t="s">
        <v>129</v>
      </c>
      <c r="B21" s="176" t="s">
        <v>130</v>
      </c>
      <c r="C21" s="176" t="s">
        <v>131</v>
      </c>
      <c r="D21" s="176" t="s">
        <v>172</v>
      </c>
      <c r="E21" s="177" t="s">
        <v>173</v>
      </c>
      <c r="F21" s="177" t="s">
        <v>173</v>
      </c>
      <c r="G21" s="178" t="s">
        <v>174</v>
      </c>
      <c r="H21" s="178" t="s">
        <v>175</v>
      </c>
      <c r="I21" s="177" t="s">
        <v>136</v>
      </c>
      <c r="J21" s="178" t="s">
        <v>176</v>
      </c>
      <c r="K21" s="179"/>
      <c r="L21" s="178" t="s">
        <v>177</v>
      </c>
      <c r="M21" s="177" t="s">
        <v>178</v>
      </c>
      <c r="N21" s="178" t="s">
        <v>179</v>
      </c>
      <c r="O21" s="178" t="s">
        <v>141</v>
      </c>
      <c r="P21" s="178" t="s">
        <v>141</v>
      </c>
      <c r="Q21" s="178" t="s">
        <v>142</v>
      </c>
      <c r="R21" s="178" t="s">
        <v>180</v>
      </c>
      <c r="S21" s="178" t="s">
        <v>96</v>
      </c>
      <c r="T21" s="178" t="s">
        <v>96</v>
      </c>
      <c r="U21" s="178" t="s">
        <v>96</v>
      </c>
      <c r="V21" s="180">
        <v>7</v>
      </c>
      <c r="W21" s="181">
        <f t="shared" si="0"/>
        <v>4</v>
      </c>
      <c r="X21" s="181">
        <f t="shared" si="1"/>
        <v>4</v>
      </c>
      <c r="Y21" s="149">
        <v>4500023695</v>
      </c>
    </row>
    <row r="22" spans="1:26" ht="17.25" customHeight="1" x14ac:dyDescent="0.35">
      <c r="A22" s="176" t="s">
        <v>129</v>
      </c>
      <c r="B22" s="176" t="s">
        <v>130</v>
      </c>
      <c r="C22" s="176" t="s">
        <v>131</v>
      </c>
      <c r="D22" s="176" t="s">
        <v>181</v>
      </c>
      <c r="E22" s="177" t="s">
        <v>182</v>
      </c>
      <c r="F22" s="177" t="s">
        <v>182</v>
      </c>
      <c r="G22" s="178" t="s">
        <v>183</v>
      </c>
      <c r="H22" s="178" t="s">
        <v>184</v>
      </c>
      <c r="I22" s="177" t="s">
        <v>136</v>
      </c>
      <c r="J22" s="178" t="s">
        <v>185</v>
      </c>
      <c r="K22" s="179"/>
      <c r="L22" s="178" t="s">
        <v>186</v>
      </c>
      <c r="M22" s="177" t="s">
        <v>187</v>
      </c>
      <c r="N22" s="178" t="s">
        <v>188</v>
      </c>
      <c r="O22" s="178" t="s">
        <v>141</v>
      </c>
      <c r="P22" s="178" t="s">
        <v>141</v>
      </c>
      <c r="Q22" s="178" t="s">
        <v>142</v>
      </c>
      <c r="R22" s="178" t="s">
        <v>189</v>
      </c>
      <c r="S22" s="178" t="s">
        <v>96</v>
      </c>
      <c r="T22" s="178" t="s">
        <v>96</v>
      </c>
      <c r="U22" s="178" t="s">
        <v>96</v>
      </c>
      <c r="V22" s="180">
        <v>21</v>
      </c>
      <c r="W22" s="181">
        <f t="shared" si="0"/>
        <v>11</v>
      </c>
      <c r="X22" s="181">
        <f t="shared" si="1"/>
        <v>11</v>
      </c>
      <c r="Y22" s="149">
        <v>4500023651</v>
      </c>
    </row>
    <row r="23" spans="1:26" ht="17.25" customHeight="1" x14ac:dyDescent="0.35">
      <c r="A23" s="176" t="s">
        <v>129</v>
      </c>
      <c r="B23" s="176" t="s">
        <v>130</v>
      </c>
      <c r="C23" s="176" t="s">
        <v>131</v>
      </c>
      <c r="D23" s="176" t="s">
        <v>152</v>
      </c>
      <c r="E23" s="177" t="s">
        <v>190</v>
      </c>
      <c r="F23" s="177" t="s">
        <v>190</v>
      </c>
      <c r="G23" s="178" t="s">
        <v>191</v>
      </c>
      <c r="H23" s="178" t="s">
        <v>192</v>
      </c>
      <c r="I23" s="177" t="s">
        <v>136</v>
      </c>
      <c r="J23" s="178" t="s">
        <v>193</v>
      </c>
      <c r="K23" s="179"/>
      <c r="L23" s="178" t="s">
        <v>194</v>
      </c>
      <c r="M23" s="177" t="s">
        <v>195</v>
      </c>
      <c r="N23" s="178" t="s">
        <v>196</v>
      </c>
      <c r="O23" s="178" t="s">
        <v>141</v>
      </c>
      <c r="P23" s="178" t="s">
        <v>141</v>
      </c>
      <c r="Q23" s="178" t="s">
        <v>152</v>
      </c>
      <c r="R23" s="178" t="s">
        <v>197</v>
      </c>
      <c r="S23" s="178" t="s">
        <v>96</v>
      </c>
      <c r="T23" s="178" t="s">
        <v>96</v>
      </c>
      <c r="U23" s="178" t="s">
        <v>96</v>
      </c>
      <c r="V23" s="180">
        <v>130</v>
      </c>
      <c r="W23" s="181">
        <f t="shared" si="0"/>
        <v>65</v>
      </c>
      <c r="X23" s="181">
        <f t="shared" si="1"/>
        <v>65</v>
      </c>
      <c r="Y23" s="149">
        <v>4500023924</v>
      </c>
    </row>
    <row r="24" spans="1:26" ht="17.25" customHeight="1" x14ac:dyDescent="0.35">
      <c r="A24" s="176" t="s">
        <v>129</v>
      </c>
      <c r="B24" s="176" t="s">
        <v>130</v>
      </c>
      <c r="C24" s="176" t="s">
        <v>131</v>
      </c>
      <c r="D24" s="176" t="s">
        <v>198</v>
      </c>
      <c r="E24" s="177" t="s">
        <v>199</v>
      </c>
      <c r="F24" s="177" t="s">
        <v>199</v>
      </c>
      <c r="G24" s="178" t="s">
        <v>200</v>
      </c>
      <c r="H24" s="178" t="s">
        <v>201</v>
      </c>
      <c r="I24" s="177" t="s">
        <v>136</v>
      </c>
      <c r="J24" s="178" t="s">
        <v>202</v>
      </c>
      <c r="K24" s="179"/>
      <c r="L24" s="178" t="s">
        <v>203</v>
      </c>
      <c r="M24" s="177" t="s">
        <v>204</v>
      </c>
      <c r="N24" s="178" t="s">
        <v>205</v>
      </c>
      <c r="O24" s="178" t="s">
        <v>141</v>
      </c>
      <c r="P24" s="178" t="s">
        <v>141</v>
      </c>
      <c r="Q24" s="178" t="s">
        <v>142</v>
      </c>
      <c r="R24" s="178" t="s">
        <v>206</v>
      </c>
      <c r="S24" s="178" t="s">
        <v>96</v>
      </c>
      <c r="T24" s="178" t="s">
        <v>96</v>
      </c>
      <c r="U24" s="178" t="s">
        <v>96</v>
      </c>
      <c r="V24" s="180">
        <v>8</v>
      </c>
      <c r="W24" s="181">
        <f t="shared" si="0"/>
        <v>4</v>
      </c>
      <c r="X24" s="181">
        <f t="shared" si="1"/>
        <v>4</v>
      </c>
      <c r="Y24" s="149">
        <v>4500023657</v>
      </c>
    </row>
    <row r="25" spans="1:26" ht="17.25" customHeight="1" x14ac:dyDescent="0.35">
      <c r="A25" s="176" t="s">
        <v>129</v>
      </c>
      <c r="B25" s="176" t="s">
        <v>130</v>
      </c>
      <c r="C25" s="176" t="s">
        <v>131</v>
      </c>
      <c r="D25" s="176" t="s">
        <v>142</v>
      </c>
      <c r="E25" s="177" t="s">
        <v>207</v>
      </c>
      <c r="F25" s="177" t="s">
        <v>207</v>
      </c>
      <c r="G25" s="178" t="s">
        <v>208</v>
      </c>
      <c r="H25" s="178" t="s">
        <v>209</v>
      </c>
      <c r="I25" s="177" t="s">
        <v>136</v>
      </c>
      <c r="J25" s="178" t="s">
        <v>210</v>
      </c>
      <c r="K25" s="179"/>
      <c r="L25" s="178" t="s">
        <v>211</v>
      </c>
      <c r="M25" s="177" t="s">
        <v>212</v>
      </c>
      <c r="N25" s="178" t="s">
        <v>213</v>
      </c>
      <c r="O25" s="178" t="s">
        <v>141</v>
      </c>
      <c r="P25" s="178" t="s">
        <v>141</v>
      </c>
      <c r="Q25" s="178" t="s">
        <v>142</v>
      </c>
      <c r="R25" s="178" t="s">
        <v>214</v>
      </c>
      <c r="S25" s="178" t="s">
        <v>96</v>
      </c>
      <c r="T25" s="178" t="s">
        <v>96</v>
      </c>
      <c r="U25" s="178" t="s">
        <v>96</v>
      </c>
      <c r="V25" s="180">
        <v>204</v>
      </c>
      <c r="W25" s="181">
        <f t="shared" si="0"/>
        <v>102</v>
      </c>
      <c r="X25" s="181">
        <f t="shared" si="1"/>
        <v>102</v>
      </c>
      <c r="Y25" s="149">
        <v>4500023925</v>
      </c>
    </row>
    <row r="26" spans="1:26" ht="17.25" customHeight="1" x14ac:dyDescent="0.35">
      <c r="A26" s="176" t="s">
        <v>129</v>
      </c>
      <c r="B26" s="176" t="s">
        <v>130</v>
      </c>
      <c r="C26" s="176" t="s">
        <v>215</v>
      </c>
      <c r="D26" s="176" t="s">
        <v>216</v>
      </c>
      <c r="E26" s="177" t="s">
        <v>217</v>
      </c>
      <c r="F26" s="177" t="s">
        <v>217</v>
      </c>
      <c r="G26" s="178" t="s">
        <v>218</v>
      </c>
      <c r="H26" s="178" t="s">
        <v>219</v>
      </c>
      <c r="I26" s="177" t="s">
        <v>90</v>
      </c>
      <c r="J26" s="178" t="s">
        <v>220</v>
      </c>
      <c r="K26" s="179"/>
      <c r="L26" s="178" t="s">
        <v>221</v>
      </c>
      <c r="M26" s="177" t="s">
        <v>222</v>
      </c>
      <c r="N26" s="178" t="s">
        <v>223</v>
      </c>
      <c r="O26" s="178" t="s">
        <v>141</v>
      </c>
      <c r="P26" s="178" t="s">
        <v>141</v>
      </c>
      <c r="Q26" s="178" t="s">
        <v>224</v>
      </c>
      <c r="R26" s="178" t="s">
        <v>225</v>
      </c>
      <c r="S26" s="178" t="s">
        <v>96</v>
      </c>
      <c r="T26" s="178" t="s">
        <v>96</v>
      </c>
      <c r="U26" s="178" t="s">
        <v>96</v>
      </c>
      <c r="V26" s="180">
        <v>1</v>
      </c>
      <c r="W26" s="181">
        <f t="shared" si="0"/>
        <v>1</v>
      </c>
      <c r="X26" s="181">
        <f t="shared" si="1"/>
        <v>1</v>
      </c>
      <c r="Y26" s="149">
        <v>4500023664</v>
      </c>
    </row>
    <row r="27" spans="1:26" ht="17.25" customHeight="1" x14ac:dyDescent="0.35">
      <c r="A27" s="176" t="s">
        <v>129</v>
      </c>
      <c r="B27" s="176" t="s">
        <v>130</v>
      </c>
      <c r="C27" s="176" t="s">
        <v>215</v>
      </c>
      <c r="D27" s="176" t="s">
        <v>226</v>
      </c>
      <c r="E27" s="177" t="s">
        <v>227</v>
      </c>
      <c r="F27" s="177" t="s">
        <v>227</v>
      </c>
      <c r="G27" s="178" t="s">
        <v>228</v>
      </c>
      <c r="H27" s="178" t="s">
        <v>229</v>
      </c>
      <c r="I27" s="177" t="s">
        <v>136</v>
      </c>
      <c r="J27" s="178" t="s">
        <v>230</v>
      </c>
      <c r="K27" s="179"/>
      <c r="L27" s="178" t="s">
        <v>231</v>
      </c>
      <c r="M27" s="177" t="s">
        <v>232</v>
      </c>
      <c r="N27" s="178" t="s">
        <v>233</v>
      </c>
      <c r="O27" s="178" t="s">
        <v>141</v>
      </c>
      <c r="P27" s="178" t="s">
        <v>141</v>
      </c>
      <c r="Q27" s="178" t="s">
        <v>234</v>
      </c>
      <c r="R27" s="178" t="s">
        <v>235</v>
      </c>
      <c r="S27" s="178" t="s">
        <v>96</v>
      </c>
      <c r="T27" s="178" t="s">
        <v>96</v>
      </c>
      <c r="U27" s="178" t="s">
        <v>96</v>
      </c>
      <c r="V27" s="180">
        <v>13</v>
      </c>
      <c r="W27" s="181">
        <f t="shared" si="0"/>
        <v>7</v>
      </c>
      <c r="X27" s="181">
        <f t="shared" si="1"/>
        <v>7</v>
      </c>
      <c r="Y27" s="149">
        <v>4500023665</v>
      </c>
    </row>
    <row r="28" spans="1:26" ht="17.25" customHeight="1" x14ac:dyDescent="0.35">
      <c r="A28" s="176" t="s">
        <v>129</v>
      </c>
      <c r="B28" s="176" t="s">
        <v>130</v>
      </c>
      <c r="C28" s="176" t="s">
        <v>215</v>
      </c>
      <c r="D28" s="176" t="s">
        <v>236</v>
      </c>
      <c r="E28" s="177" t="s">
        <v>237</v>
      </c>
      <c r="F28" s="177" t="s">
        <v>237</v>
      </c>
      <c r="G28" s="178" t="s">
        <v>238</v>
      </c>
      <c r="H28" s="178" t="s">
        <v>239</v>
      </c>
      <c r="I28" s="177" t="s">
        <v>136</v>
      </c>
      <c r="J28" s="178" t="s">
        <v>240</v>
      </c>
      <c r="K28" s="179"/>
      <c r="L28" s="178" t="s">
        <v>241</v>
      </c>
      <c r="M28" s="177" t="s">
        <v>242</v>
      </c>
      <c r="N28" s="178" t="s">
        <v>243</v>
      </c>
      <c r="O28" s="178" t="s">
        <v>141</v>
      </c>
      <c r="P28" s="178" t="s">
        <v>141</v>
      </c>
      <c r="Q28" s="178" t="s">
        <v>152</v>
      </c>
      <c r="R28" s="178" t="s">
        <v>244</v>
      </c>
      <c r="S28" s="178" t="s">
        <v>96</v>
      </c>
      <c r="T28" s="178" t="s">
        <v>96</v>
      </c>
      <c r="U28" s="178" t="s">
        <v>96</v>
      </c>
      <c r="V28" s="180">
        <v>3</v>
      </c>
      <c r="W28" s="181">
        <f t="shared" si="0"/>
        <v>2</v>
      </c>
      <c r="X28" s="181">
        <f>ROUND(IFERROR(V28*0.5,0),0)</f>
        <v>2</v>
      </c>
      <c r="Y28" s="184">
        <v>4500024153</v>
      </c>
      <c r="Z28" s="183"/>
    </row>
    <row r="29" spans="1:26" ht="17.25" customHeight="1" x14ac:dyDescent="0.35">
      <c r="A29" s="176" t="s">
        <v>129</v>
      </c>
      <c r="B29" s="176" t="s">
        <v>130</v>
      </c>
      <c r="C29" s="176" t="s">
        <v>215</v>
      </c>
      <c r="D29" s="176" t="s">
        <v>234</v>
      </c>
      <c r="E29" s="177" t="s">
        <v>245</v>
      </c>
      <c r="F29" s="177" t="s">
        <v>245</v>
      </c>
      <c r="G29" s="178" t="s">
        <v>246</v>
      </c>
      <c r="H29" s="178" t="s">
        <v>247</v>
      </c>
      <c r="I29" s="177" t="s">
        <v>136</v>
      </c>
      <c r="J29" s="178" t="s">
        <v>248</v>
      </c>
      <c r="K29" s="179"/>
      <c r="L29" s="178" t="s">
        <v>249</v>
      </c>
      <c r="M29" s="177" t="s">
        <v>250</v>
      </c>
      <c r="N29" s="178" t="s">
        <v>251</v>
      </c>
      <c r="O29" s="178" t="s">
        <v>141</v>
      </c>
      <c r="P29" s="178" t="s">
        <v>141</v>
      </c>
      <c r="Q29" s="178" t="s">
        <v>234</v>
      </c>
      <c r="R29" s="178" t="s">
        <v>252</v>
      </c>
      <c r="S29" s="178" t="s">
        <v>96</v>
      </c>
      <c r="T29" s="178" t="s">
        <v>96</v>
      </c>
      <c r="U29" s="178" t="s">
        <v>96</v>
      </c>
      <c r="V29" s="180">
        <v>71</v>
      </c>
      <c r="W29" s="181">
        <f t="shared" si="0"/>
        <v>36</v>
      </c>
      <c r="X29" s="181">
        <f t="shared" si="1"/>
        <v>36</v>
      </c>
      <c r="Y29" s="149">
        <v>4500023920</v>
      </c>
    </row>
    <row r="30" spans="1:26" ht="17.25" customHeight="1" x14ac:dyDescent="0.35">
      <c r="A30" s="176" t="s">
        <v>129</v>
      </c>
      <c r="B30" s="176" t="s">
        <v>130</v>
      </c>
      <c r="C30" s="176" t="s">
        <v>215</v>
      </c>
      <c r="D30" s="176" t="s">
        <v>253</v>
      </c>
      <c r="E30" s="177" t="s">
        <v>254</v>
      </c>
      <c r="F30" s="177" t="s">
        <v>254</v>
      </c>
      <c r="G30" s="178" t="s">
        <v>255</v>
      </c>
      <c r="H30" s="178" t="s">
        <v>256</v>
      </c>
      <c r="I30" s="177" t="s">
        <v>136</v>
      </c>
      <c r="J30" s="178" t="s">
        <v>257</v>
      </c>
      <c r="K30" s="179"/>
      <c r="L30" s="178" t="s">
        <v>258</v>
      </c>
      <c r="M30" s="177" t="s">
        <v>259</v>
      </c>
      <c r="N30" s="178" t="s">
        <v>260</v>
      </c>
      <c r="O30" s="178" t="s">
        <v>141</v>
      </c>
      <c r="P30" s="178" t="s">
        <v>141</v>
      </c>
      <c r="Q30" s="178" t="s">
        <v>234</v>
      </c>
      <c r="R30" s="178" t="s">
        <v>261</v>
      </c>
      <c r="S30" s="178" t="s">
        <v>96</v>
      </c>
      <c r="T30" s="178" t="s">
        <v>96</v>
      </c>
      <c r="U30" s="178" t="s">
        <v>96</v>
      </c>
      <c r="V30" s="180">
        <v>2</v>
      </c>
      <c r="W30" s="181">
        <f t="shared" si="0"/>
        <v>1</v>
      </c>
      <c r="X30" s="181">
        <f t="shared" si="1"/>
        <v>1</v>
      </c>
      <c r="Y30" s="149">
        <v>4500023666</v>
      </c>
    </row>
    <row r="31" spans="1:26" ht="17.25" customHeight="1" x14ac:dyDescent="0.35">
      <c r="A31" s="176" t="s">
        <v>129</v>
      </c>
      <c r="B31" s="176" t="s">
        <v>130</v>
      </c>
      <c r="C31" s="176" t="s">
        <v>215</v>
      </c>
      <c r="D31" s="176" t="s">
        <v>262</v>
      </c>
      <c r="E31" s="177" t="s">
        <v>263</v>
      </c>
      <c r="F31" s="177" t="s">
        <v>263</v>
      </c>
      <c r="G31" s="178" t="s">
        <v>264</v>
      </c>
      <c r="H31" s="178" t="s">
        <v>265</v>
      </c>
      <c r="I31" s="177" t="s">
        <v>136</v>
      </c>
      <c r="J31" s="178" t="s">
        <v>266</v>
      </c>
      <c r="K31" s="179"/>
      <c r="L31" s="178" t="s">
        <v>267</v>
      </c>
      <c r="M31" s="177" t="s">
        <v>268</v>
      </c>
      <c r="N31" s="178" t="s">
        <v>269</v>
      </c>
      <c r="O31" s="178" t="s">
        <v>141</v>
      </c>
      <c r="P31" s="178" t="s">
        <v>141</v>
      </c>
      <c r="Q31" s="178" t="s">
        <v>234</v>
      </c>
      <c r="R31" s="178" t="s">
        <v>270</v>
      </c>
      <c r="S31" s="178" t="s">
        <v>96</v>
      </c>
      <c r="T31" s="178" t="s">
        <v>96</v>
      </c>
      <c r="U31" s="178" t="s">
        <v>96</v>
      </c>
      <c r="V31" s="180">
        <v>1</v>
      </c>
      <c r="W31" s="181">
        <f t="shared" si="0"/>
        <v>1</v>
      </c>
      <c r="X31" s="181">
        <f t="shared" si="1"/>
        <v>1</v>
      </c>
      <c r="Y31" s="149">
        <v>4500023667</v>
      </c>
    </row>
    <row r="32" spans="1:26" ht="17.25" customHeight="1" x14ac:dyDescent="0.35">
      <c r="A32" s="176" t="s">
        <v>129</v>
      </c>
      <c r="B32" s="176" t="s">
        <v>130</v>
      </c>
      <c r="C32" s="176" t="s">
        <v>215</v>
      </c>
      <c r="D32" s="176" t="s">
        <v>271</v>
      </c>
      <c r="E32" s="177" t="s">
        <v>272</v>
      </c>
      <c r="F32" s="177" t="s">
        <v>272</v>
      </c>
      <c r="G32" s="178" t="s">
        <v>273</v>
      </c>
      <c r="H32" s="178" t="s">
        <v>274</v>
      </c>
      <c r="I32" s="177" t="s">
        <v>136</v>
      </c>
      <c r="J32" s="178" t="s">
        <v>275</v>
      </c>
      <c r="K32" s="179"/>
      <c r="L32" s="178" t="s">
        <v>276</v>
      </c>
      <c r="M32" s="177" t="s">
        <v>277</v>
      </c>
      <c r="N32" s="178" t="s">
        <v>278</v>
      </c>
      <c r="O32" s="178" t="s">
        <v>141</v>
      </c>
      <c r="P32" s="178" t="s">
        <v>141</v>
      </c>
      <c r="Q32" s="178" t="s">
        <v>234</v>
      </c>
      <c r="R32" s="178" t="s">
        <v>279</v>
      </c>
      <c r="S32" s="178" t="s">
        <v>96</v>
      </c>
      <c r="T32" s="178" t="s">
        <v>96</v>
      </c>
      <c r="U32" s="178" t="s">
        <v>96</v>
      </c>
      <c r="V32" s="180">
        <v>18</v>
      </c>
      <c r="W32" s="181">
        <f t="shared" si="0"/>
        <v>9</v>
      </c>
      <c r="X32" s="181">
        <f t="shared" si="1"/>
        <v>9</v>
      </c>
      <c r="Y32" s="149">
        <v>4500023668</v>
      </c>
    </row>
    <row r="33" spans="1:26" ht="17.25" customHeight="1" x14ac:dyDescent="0.35">
      <c r="A33" s="176" t="s">
        <v>129</v>
      </c>
      <c r="B33" s="176" t="s">
        <v>130</v>
      </c>
      <c r="C33" s="176" t="s">
        <v>215</v>
      </c>
      <c r="D33" s="176" t="s">
        <v>280</v>
      </c>
      <c r="E33" s="177" t="s">
        <v>281</v>
      </c>
      <c r="F33" s="177" t="s">
        <v>281</v>
      </c>
      <c r="G33" s="178" t="s">
        <v>282</v>
      </c>
      <c r="H33" s="178" t="s">
        <v>283</v>
      </c>
      <c r="I33" s="177" t="s">
        <v>136</v>
      </c>
      <c r="J33" s="178" t="s">
        <v>284</v>
      </c>
      <c r="K33" s="179"/>
      <c r="L33" s="178" t="s">
        <v>285</v>
      </c>
      <c r="M33" s="177" t="s">
        <v>286</v>
      </c>
      <c r="N33" s="178" t="s">
        <v>287</v>
      </c>
      <c r="O33" s="178" t="s">
        <v>141</v>
      </c>
      <c r="P33" s="178" t="s">
        <v>141</v>
      </c>
      <c r="Q33" s="178" t="s">
        <v>152</v>
      </c>
      <c r="R33" s="178" t="s">
        <v>288</v>
      </c>
      <c r="S33" s="178" t="s">
        <v>96</v>
      </c>
      <c r="T33" s="178" t="s">
        <v>96</v>
      </c>
      <c r="U33" s="178" t="s">
        <v>96</v>
      </c>
      <c r="V33" s="180">
        <v>9</v>
      </c>
      <c r="W33" s="181">
        <f t="shared" si="0"/>
        <v>5</v>
      </c>
      <c r="X33" s="181">
        <f t="shared" si="1"/>
        <v>5</v>
      </c>
      <c r="Y33" s="149">
        <v>4500023670</v>
      </c>
    </row>
    <row r="34" spans="1:26" ht="17.25" customHeight="1" x14ac:dyDescent="0.35">
      <c r="A34" s="176" t="s">
        <v>289</v>
      </c>
      <c r="B34" s="176" t="s">
        <v>130</v>
      </c>
      <c r="C34" s="176" t="s">
        <v>141</v>
      </c>
      <c r="D34" s="176" t="s">
        <v>290</v>
      </c>
      <c r="E34" s="177" t="s">
        <v>291</v>
      </c>
      <c r="F34" s="177" t="s">
        <v>291</v>
      </c>
      <c r="G34" s="178" t="s">
        <v>292</v>
      </c>
      <c r="H34" s="178" t="s">
        <v>293</v>
      </c>
      <c r="I34" s="177" t="s">
        <v>136</v>
      </c>
      <c r="J34" s="178" t="s">
        <v>294</v>
      </c>
      <c r="K34" s="179"/>
      <c r="L34" s="178" t="s">
        <v>295</v>
      </c>
      <c r="M34" s="177" t="s">
        <v>296</v>
      </c>
      <c r="N34" s="178" t="s">
        <v>297</v>
      </c>
      <c r="O34" s="178" t="s">
        <v>141</v>
      </c>
      <c r="P34" s="178" t="s">
        <v>141</v>
      </c>
      <c r="Q34" s="178" t="s">
        <v>141</v>
      </c>
      <c r="R34" s="178" t="s">
        <v>141</v>
      </c>
      <c r="S34" s="178" t="s">
        <v>298</v>
      </c>
      <c r="T34" s="178" t="s">
        <v>299</v>
      </c>
      <c r="U34" s="178" t="s">
        <v>300</v>
      </c>
      <c r="V34" s="180">
        <v>47</v>
      </c>
      <c r="W34" s="181">
        <f t="shared" si="0"/>
        <v>24</v>
      </c>
      <c r="X34" s="181">
        <f t="shared" si="1"/>
        <v>24</v>
      </c>
      <c r="Y34" s="149">
        <v>611200</v>
      </c>
    </row>
    <row r="35" spans="1:26" s="138" customFormat="1" ht="15" customHeight="1" x14ac:dyDescent="0.35">
      <c r="A35" s="137"/>
      <c r="B35" s="137"/>
      <c r="C35" s="137"/>
      <c r="D35" s="137"/>
      <c r="G35" s="137"/>
      <c r="H35" s="137"/>
      <c r="L35" s="137"/>
      <c r="N35" s="137"/>
      <c r="O35" s="137"/>
      <c r="P35" s="137"/>
      <c r="Q35" s="137"/>
      <c r="R35" s="137"/>
      <c r="S35" s="137"/>
      <c r="T35" s="137"/>
      <c r="U35" s="137"/>
      <c r="V35" s="151"/>
      <c r="W35" s="151"/>
      <c r="X35" s="151"/>
      <c r="Z35" s="182"/>
    </row>
    <row r="36" spans="1:26" s="138" customFormat="1" ht="15" customHeight="1" x14ac:dyDescent="0.35">
      <c r="A36" s="137"/>
      <c r="B36" s="137"/>
      <c r="C36" s="137"/>
      <c r="D36" s="137"/>
      <c r="G36" s="137"/>
      <c r="H36" s="137"/>
      <c r="L36" s="137"/>
      <c r="N36" s="137"/>
      <c r="O36" s="137"/>
      <c r="P36" s="137"/>
      <c r="Q36" s="137"/>
      <c r="R36" s="137"/>
      <c r="S36" s="137"/>
      <c r="T36" s="137"/>
      <c r="U36" s="137"/>
      <c r="V36" s="154">
        <f>SUM(V17:V34)</f>
        <v>671</v>
      </c>
      <c r="W36" s="151">
        <f>SUM(W17:W34)</f>
        <v>341</v>
      </c>
      <c r="X36" s="151">
        <f>SUM(X17:X34)</f>
        <v>341</v>
      </c>
      <c r="Z36" s="182"/>
    </row>
    <row r="37" spans="1:26" s="138" customFormat="1" ht="15" customHeight="1" x14ac:dyDescent="0.35">
      <c r="A37" s="137"/>
      <c r="B37" s="137"/>
      <c r="C37" s="137"/>
      <c r="D37" s="137"/>
      <c r="G37" s="137"/>
      <c r="H37" s="137"/>
      <c r="L37" s="137"/>
      <c r="N37" s="137"/>
      <c r="O37" s="137"/>
      <c r="P37" s="137"/>
      <c r="Q37" s="137"/>
      <c r="R37" s="137"/>
      <c r="S37" s="137"/>
      <c r="T37" s="137"/>
      <c r="U37" s="137"/>
      <c r="Z37" s="182"/>
    </row>
    <row r="38" spans="1:26" s="138" customFormat="1" ht="15" customHeight="1" x14ac:dyDescent="0.35">
      <c r="A38" s="137"/>
      <c r="B38" s="137"/>
      <c r="C38" s="137"/>
      <c r="D38" s="137"/>
      <c r="G38" s="137"/>
      <c r="H38" s="137"/>
      <c r="L38" s="137"/>
      <c r="N38" s="137"/>
      <c r="O38" s="137"/>
      <c r="P38" s="137"/>
      <c r="Q38" s="137"/>
      <c r="R38" s="137"/>
      <c r="S38" s="137"/>
      <c r="T38" s="137"/>
      <c r="U38" s="137"/>
      <c r="Z38" s="182"/>
    </row>
    <row r="39" spans="1:26" s="138" customFormat="1" ht="15" hidden="1" customHeight="1" x14ac:dyDescent="0.35">
      <c r="A39" s="137"/>
      <c r="B39" s="137"/>
      <c r="C39" s="137"/>
      <c r="D39" s="137"/>
      <c r="G39" s="137"/>
      <c r="H39" s="137"/>
      <c r="L39" s="137"/>
      <c r="N39" s="137"/>
      <c r="O39" s="137"/>
      <c r="P39" s="137"/>
      <c r="Q39" s="137"/>
      <c r="R39" s="137"/>
      <c r="S39" s="137"/>
      <c r="T39" s="137"/>
      <c r="U39" s="137"/>
      <c r="W39" s="138" t="s">
        <v>301</v>
      </c>
      <c r="X39" s="138" t="s">
        <v>302</v>
      </c>
      <c r="Z39" s="182"/>
    </row>
    <row r="40" spans="1:26" s="138" customFormat="1" hidden="1" x14ac:dyDescent="0.35">
      <c r="A40" s="137"/>
      <c r="B40" s="137"/>
      <c r="C40" s="137"/>
      <c r="D40" s="137"/>
      <c r="G40" s="137"/>
      <c r="H40" s="137"/>
      <c r="L40" s="137"/>
      <c r="N40" s="137"/>
      <c r="O40" s="137"/>
      <c r="P40" s="137"/>
      <c r="Q40" s="137"/>
      <c r="R40" s="137"/>
      <c r="S40" s="137"/>
      <c r="T40" s="137"/>
      <c r="U40" s="137"/>
      <c r="V40" s="155"/>
      <c r="W40" s="156" t="s">
        <v>303</v>
      </c>
      <c r="X40" s="156" t="s">
        <v>303</v>
      </c>
      <c r="Z40" s="182"/>
    </row>
    <row r="41" spans="1:26" hidden="1" x14ac:dyDescent="0.35"/>
    <row r="42" spans="1:26" hidden="1" x14ac:dyDescent="0.35">
      <c r="V42" s="157"/>
      <c r="W42" s="157">
        <f>W36*W9</f>
        <v>16368</v>
      </c>
      <c r="X42" s="157">
        <f>X36*X9</f>
        <v>16368</v>
      </c>
    </row>
    <row r="43" spans="1:26" hidden="1" x14ac:dyDescent="0.35"/>
    <row r="44" spans="1:26" hidden="1" x14ac:dyDescent="0.35">
      <c r="V44" s="158" t="s">
        <v>131</v>
      </c>
      <c r="W44" s="159">
        <f>SUM(W17:W25)*W9</f>
        <v>12240</v>
      </c>
      <c r="X44" s="159">
        <f>SUM(X17:X25)*X9</f>
        <v>12240</v>
      </c>
    </row>
    <row r="45" spans="1:26" hidden="1" x14ac:dyDescent="0.35">
      <c r="V45" s="158" t="s">
        <v>215</v>
      </c>
      <c r="W45" s="159">
        <f>SUM(W26:W33)*W9</f>
        <v>2976</v>
      </c>
      <c r="X45" s="159">
        <f>SUM(X26:X33)*X9</f>
        <v>2976</v>
      </c>
    </row>
    <row r="46" spans="1:26" hidden="1" x14ac:dyDescent="0.35">
      <c r="V46" s="158" t="s">
        <v>304</v>
      </c>
      <c r="W46" s="159">
        <f>SUM(W34)*W9</f>
        <v>1152</v>
      </c>
      <c r="X46" s="159">
        <f>SUM(X34)*X9</f>
        <v>1152</v>
      </c>
    </row>
    <row r="47" spans="1:26" hidden="1" x14ac:dyDescent="0.35">
      <c r="W47" s="160">
        <f>SUM(W44:W46)</f>
        <v>16368</v>
      </c>
      <c r="X47" s="160">
        <f>SUM(X44:X46)</f>
        <v>16368</v>
      </c>
    </row>
    <row r="48" spans="1:26" hidden="1" x14ac:dyDescent="0.35"/>
    <row r="49" hidden="1" x14ac:dyDescent="0.35"/>
  </sheetData>
  <autoFilter ref="A16:Y16" xr:uid="{A2753274-EE4C-4FB5-B193-168C2A6ED4D4}">
    <filterColumn colId="9" showButton="0"/>
  </autoFilter>
  <mergeCells count="1">
    <mergeCell ref="J16:K16"/>
  </mergeCells>
  <hyperlinks>
    <hyperlink ref="R23" r:id="rId1" xr:uid="{59CB441C-3840-4948-9B68-E87D8C8EB494}"/>
    <hyperlink ref="R29" r:id="rId2" xr:uid="{ED226B5B-8D64-4ABC-97A4-DEC498A7151D}"/>
    <hyperlink ref="R25" r:id="rId3" xr:uid="{E279874B-7592-4078-8A62-1D451D12BC49}"/>
  </hyperlinks>
  <pageMargins left="0.7" right="0.7" top="0.75" bottom="0.75" header="0.3" footer="0.3"/>
  <pageSetup orientation="portrait" horizontalDpi="1200" verticalDpi="12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
  <sheetViews>
    <sheetView zoomScale="70" zoomScaleNormal="70" workbookViewId="0">
      <selection activeCell="G30" sqref="G30"/>
    </sheetView>
  </sheetViews>
  <sheetFormatPr defaultRowHeight="14.5" x14ac:dyDescent="0.35"/>
  <cols>
    <col min="1" max="2" width="24.1796875" customWidth="1"/>
    <col min="3" max="3" width="30.7265625" customWidth="1"/>
    <col min="4" max="4" width="29.26953125" style="101" bestFit="1" customWidth="1"/>
    <col min="5" max="5" width="15.81640625" style="101" customWidth="1"/>
    <col min="6" max="6" width="20" style="105" bestFit="1" customWidth="1"/>
    <col min="7" max="7" width="23.7265625" style="101" bestFit="1" customWidth="1"/>
    <col min="8" max="8" width="17.453125" style="101" bestFit="1" customWidth="1"/>
    <col min="9" max="9" width="15.1796875" bestFit="1" customWidth="1"/>
    <col min="10" max="10" width="13.81640625" customWidth="1"/>
  </cols>
  <sheetData>
    <row r="1" spans="1:10" ht="28.5" x14ac:dyDescent="0.65">
      <c r="A1" s="132" t="s">
        <v>307</v>
      </c>
      <c r="B1" s="71"/>
      <c r="D1"/>
      <c r="E1"/>
      <c r="F1"/>
      <c r="G1"/>
      <c r="H1"/>
    </row>
    <row r="2" spans="1:10" x14ac:dyDescent="0.35">
      <c r="A2" s="131"/>
    </row>
    <row r="3" spans="1:10" x14ac:dyDescent="0.35">
      <c r="A3" s="131"/>
      <c r="B3" s="131"/>
      <c r="C3" s="101"/>
      <c r="D3" s="128"/>
      <c r="E3" s="127"/>
      <c r="F3" s="127"/>
      <c r="I3" s="101"/>
    </row>
    <row r="4" spans="1:10" x14ac:dyDescent="0.35">
      <c r="C4" s="101"/>
      <c r="D4" s="128"/>
      <c r="E4" s="129"/>
      <c r="F4" s="129"/>
      <c r="I4" s="101"/>
    </row>
    <row r="5" spans="1:10" x14ac:dyDescent="0.35">
      <c r="C5" s="101"/>
      <c r="D5" s="128"/>
      <c r="E5" s="129"/>
      <c r="F5" s="129"/>
      <c r="I5" s="101"/>
    </row>
    <row r="6" spans="1:10" ht="15.5" x14ac:dyDescent="0.35">
      <c r="A6" s="167"/>
      <c r="B6" s="167"/>
      <c r="C6" s="168"/>
      <c r="E6" s="169"/>
      <c r="F6" s="170"/>
      <c r="H6" s="171"/>
      <c r="I6" s="172"/>
      <c r="J6" s="173"/>
    </row>
    <row r="7" spans="1:10" x14ac:dyDescent="0.35">
      <c r="A7" s="118"/>
      <c r="B7" s="118"/>
      <c r="C7" s="119"/>
      <c r="D7" s="120"/>
      <c r="E7" s="120"/>
      <c r="F7" s="120"/>
      <c r="G7" s="120"/>
      <c r="H7" s="120"/>
      <c r="I7" s="120"/>
      <c r="J7" s="120"/>
    </row>
    <row r="8" spans="1:10" x14ac:dyDescent="0.35">
      <c r="A8" s="118"/>
      <c r="B8" s="118"/>
      <c r="C8" s="119"/>
      <c r="D8" s="120"/>
      <c r="E8" s="120"/>
      <c r="F8" s="120"/>
      <c r="G8" s="120"/>
      <c r="H8" s="120"/>
      <c r="I8" s="120"/>
      <c r="J8" s="120"/>
    </row>
  </sheetData>
  <conditionalFormatting sqref="F3">
    <cfRule type="cellIs" dxfId="2" priority="4" operator="equal">
      <formula>"TBD"</formula>
    </cfRule>
  </conditionalFormatting>
  <conditionalFormatting sqref="F4">
    <cfRule type="cellIs" dxfId="1" priority="2" operator="equal">
      <formula>"TBD"</formula>
    </cfRule>
  </conditionalFormatting>
  <conditionalFormatting sqref="F5">
    <cfRule type="cellIs" dxfId="0" priority="1" operator="equal">
      <formula>"TBD"</formula>
    </cfRule>
  </conditionalFormatting>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2023 Circle K Apex Suction Cup</vt:lpstr>
      <vt:lpstr>Ship List</vt:lpstr>
      <vt:lpstr>Supplier Quotation</vt:lpstr>
      <vt:lpstr>'2023 Circle K Apex Suction Cup'!Print_Area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dbern</cp:lastModifiedBy>
  <cp:lastPrinted>2018-11-12T20:48:31Z</cp:lastPrinted>
  <dcterms:created xsi:type="dcterms:W3CDTF">2018-01-23T20:23:21Z</dcterms:created>
  <dcterms:modified xsi:type="dcterms:W3CDTF">2023-01-12T19:17:29Z</dcterms:modified>
</cp:coreProperties>
</file>