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C:\Users\aleah\Dropbox (iSEE)\Operations\Open Orders\1. Pepsi Wave 1-Starbucks (4183, 4214) &amp; VAP (4184, )\4184_Pepsi VAP\"/>
    </mc:Choice>
  </mc:AlternateContent>
  <xr:revisionPtr revIDLastSave="0" documentId="13_ncr:1_{EC5DA3B0-8105-49B8-B131-EDDD2D304EDC}" xr6:coauthVersionLast="45" xr6:coauthVersionMax="45" xr10:uidLastSave="{00000000-0000-0000-0000-000000000000}"/>
  <bookViews>
    <workbookView xWindow="28680" yWindow="-120" windowWidth="29040" windowHeight="15840" activeTab="3" xr2:uid="{00000000-000D-0000-FFFF-FFFF00000000}"/>
  </bookViews>
  <sheets>
    <sheet name="VAP Wave I- iSee" sheetId="5" r:id="rId1"/>
    <sheet name="Program Ship List" sheetId="10" state="hidden" r:id="rId2"/>
    <sheet name="West Ship List" sheetId="14" r:id="rId3"/>
    <sheet name="MASTER Ship List 12-22-20" sheetId="15" r:id="rId4"/>
    <sheet name="Quotation" sheetId="7" state="hidden" r:id="rId5"/>
    <sheet name="PO" sheetId="11" state="hidden" r:id="rId6"/>
    <sheet name="FBU Quote" sheetId="13" state="hidden" r:id="rId7"/>
    <sheet name="Art Files" sheetId="12" state="hidden" r:id="rId8"/>
  </sheets>
  <definedNames>
    <definedName name="_xlnm._FilterDatabase" localSheetId="3" hidden="1">'MASTER Ship List 12-22-20'!$A$1:$AB$212</definedName>
    <definedName name="_xlnm._FilterDatabase" localSheetId="2" hidden="1">'West Ship List'!$A$8:$J$124</definedName>
    <definedName name="_xlnm.Print_Area" localSheetId="0">'VAP Wave I- iSee'!$A$1:$L$123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8" i="15" l="1"/>
  <c r="M218" i="15"/>
  <c r="L218" i="15"/>
  <c r="K218" i="15"/>
  <c r="N216" i="15" l="1"/>
  <c r="M216" i="15"/>
  <c r="L216" i="15"/>
  <c r="K216" i="15"/>
  <c r="K215" i="15"/>
  <c r="N215" i="15"/>
  <c r="M215" i="15"/>
  <c r="L215" i="15"/>
  <c r="D124" i="14"/>
  <c r="N212" i="15" l="1"/>
  <c r="M212" i="15"/>
  <c r="L212" i="15"/>
  <c r="K212" i="15"/>
  <c r="Q3" i="15"/>
  <c r="Q4" i="15"/>
  <c r="Q5" i="15"/>
  <c r="Q6" i="15"/>
  <c r="Q7" i="15"/>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4" i="15"/>
  <c r="Q165" i="15"/>
  <c r="Q166" i="15"/>
  <c r="Q167" i="15"/>
  <c r="Q168" i="15"/>
  <c r="Q169" i="15"/>
  <c r="Q170" i="15"/>
  <c r="Q171" i="15"/>
  <c r="Q172" i="15"/>
  <c r="Q173" i="15"/>
  <c r="Q174" i="15"/>
  <c r="Q175" i="15"/>
  <c r="Q176" i="15"/>
  <c r="Q177" i="15"/>
  <c r="Q178" i="15"/>
  <c r="Q179" i="15"/>
  <c r="Q180" i="15"/>
  <c r="Q181" i="15"/>
  <c r="Q182" i="15"/>
  <c r="Q183" i="15"/>
  <c r="Q184" i="15"/>
  <c r="Q185" i="15"/>
  <c r="Q186" i="15"/>
  <c r="Q187" i="15"/>
  <c r="Q188" i="15"/>
  <c r="Q189" i="15"/>
  <c r="Q190" i="15"/>
  <c r="Q191" i="15"/>
  <c r="Q192" i="15"/>
  <c r="Q193" i="15"/>
  <c r="Q194" i="15"/>
  <c r="Q195" i="15"/>
  <c r="Q196" i="15"/>
  <c r="Q197" i="15"/>
  <c r="Q198" i="15"/>
  <c r="Q199" i="15"/>
  <c r="Q200" i="15"/>
  <c r="Q201" i="15"/>
  <c r="Q202" i="15"/>
  <c r="Q203" i="15"/>
  <c r="Q204" i="15"/>
  <c r="Q205" i="15"/>
  <c r="Q206" i="15"/>
  <c r="Q207" i="15"/>
  <c r="Q208" i="15"/>
  <c r="Q209" i="15"/>
  <c r="Q210" i="15"/>
  <c r="Q211" i="15"/>
  <c r="Q2" i="15"/>
  <c r="R212" i="15"/>
  <c r="J15" i="14" l="1"/>
  <c r="J31" i="14"/>
  <c r="J39" i="14"/>
  <c r="J53" i="14"/>
  <c r="J55" i="14"/>
  <c r="J77" i="14"/>
  <c r="J103" i="14"/>
  <c r="J109" i="14"/>
  <c r="J119" i="14"/>
  <c r="I10" i="14"/>
  <c r="J10" i="14" s="1"/>
  <c r="I11" i="14"/>
  <c r="J11" i="14" s="1"/>
  <c r="I12" i="14"/>
  <c r="J12" i="14" s="1"/>
  <c r="I13" i="14"/>
  <c r="J13" i="14" s="1"/>
  <c r="I14" i="14"/>
  <c r="J14" i="14" s="1"/>
  <c r="I15" i="14"/>
  <c r="I16" i="14"/>
  <c r="J16" i="14" s="1"/>
  <c r="I17" i="14"/>
  <c r="J17" i="14" s="1"/>
  <c r="I18" i="14"/>
  <c r="J18" i="14" s="1"/>
  <c r="I19" i="14"/>
  <c r="J19" i="14" s="1"/>
  <c r="I20" i="14"/>
  <c r="J20" i="14" s="1"/>
  <c r="I21" i="14"/>
  <c r="J21" i="14" s="1"/>
  <c r="I22" i="14"/>
  <c r="J22" i="14" s="1"/>
  <c r="I23" i="14"/>
  <c r="J23" i="14" s="1"/>
  <c r="I24" i="14"/>
  <c r="J24" i="14" s="1"/>
  <c r="I25" i="14"/>
  <c r="J25" i="14" s="1"/>
  <c r="I26" i="14"/>
  <c r="J26" i="14" s="1"/>
  <c r="I27" i="14"/>
  <c r="J27" i="14" s="1"/>
  <c r="I28" i="14"/>
  <c r="J28" i="14" s="1"/>
  <c r="I29" i="14"/>
  <c r="J29" i="14" s="1"/>
  <c r="I30" i="14"/>
  <c r="J30" i="14" s="1"/>
  <c r="I31" i="14"/>
  <c r="I32" i="14"/>
  <c r="J32" i="14" s="1"/>
  <c r="I33" i="14"/>
  <c r="J33" i="14" s="1"/>
  <c r="I34" i="14"/>
  <c r="J34" i="14" s="1"/>
  <c r="I35" i="14"/>
  <c r="J35" i="14" s="1"/>
  <c r="I36" i="14"/>
  <c r="J36" i="14" s="1"/>
  <c r="I37" i="14"/>
  <c r="J37" i="14" s="1"/>
  <c r="I38" i="14"/>
  <c r="J38" i="14" s="1"/>
  <c r="I39" i="14"/>
  <c r="I40" i="14"/>
  <c r="J40" i="14" s="1"/>
  <c r="I41" i="14"/>
  <c r="J41" i="14" s="1"/>
  <c r="I42" i="14"/>
  <c r="J42" i="14" s="1"/>
  <c r="I43" i="14"/>
  <c r="J43" i="14" s="1"/>
  <c r="I44" i="14"/>
  <c r="J44" i="14" s="1"/>
  <c r="I45" i="14"/>
  <c r="J45" i="14" s="1"/>
  <c r="I46" i="14"/>
  <c r="J46" i="14" s="1"/>
  <c r="I47" i="14"/>
  <c r="J47" i="14" s="1"/>
  <c r="I48" i="14"/>
  <c r="J48" i="14" s="1"/>
  <c r="I49" i="14"/>
  <c r="J49" i="14" s="1"/>
  <c r="I50" i="14"/>
  <c r="J50" i="14" s="1"/>
  <c r="I51" i="14"/>
  <c r="J51" i="14" s="1"/>
  <c r="I52" i="14"/>
  <c r="J52" i="14" s="1"/>
  <c r="I53" i="14"/>
  <c r="I54" i="14"/>
  <c r="J54" i="14" s="1"/>
  <c r="I55" i="14"/>
  <c r="I56" i="14"/>
  <c r="J56" i="14" s="1"/>
  <c r="I57" i="14"/>
  <c r="J57" i="14" s="1"/>
  <c r="I58" i="14"/>
  <c r="J58" i="14" s="1"/>
  <c r="I59" i="14"/>
  <c r="J59" i="14" s="1"/>
  <c r="I60" i="14"/>
  <c r="J60" i="14" s="1"/>
  <c r="I61" i="14"/>
  <c r="J61" i="14" s="1"/>
  <c r="I62" i="14"/>
  <c r="J62" i="14" s="1"/>
  <c r="I63" i="14"/>
  <c r="J63" i="14" s="1"/>
  <c r="I64" i="14"/>
  <c r="J64" i="14" s="1"/>
  <c r="I65" i="14"/>
  <c r="J65" i="14" s="1"/>
  <c r="I66" i="14"/>
  <c r="J66" i="14" s="1"/>
  <c r="I67" i="14"/>
  <c r="J67" i="14" s="1"/>
  <c r="I68" i="14"/>
  <c r="J68" i="14" s="1"/>
  <c r="I69" i="14"/>
  <c r="J69" i="14" s="1"/>
  <c r="I70" i="14"/>
  <c r="J70" i="14" s="1"/>
  <c r="I71" i="14"/>
  <c r="J71" i="14" s="1"/>
  <c r="I72" i="14"/>
  <c r="J72" i="14" s="1"/>
  <c r="I73" i="14"/>
  <c r="J73" i="14" s="1"/>
  <c r="I74" i="14"/>
  <c r="J74" i="14" s="1"/>
  <c r="I75" i="14"/>
  <c r="J75" i="14" s="1"/>
  <c r="I76" i="14"/>
  <c r="J76" i="14" s="1"/>
  <c r="I77" i="14"/>
  <c r="I78" i="14"/>
  <c r="J78" i="14" s="1"/>
  <c r="I79" i="14"/>
  <c r="J79" i="14" s="1"/>
  <c r="I80" i="14"/>
  <c r="J80" i="14" s="1"/>
  <c r="I81" i="14"/>
  <c r="J81" i="14" s="1"/>
  <c r="I82" i="14"/>
  <c r="J82" i="14" s="1"/>
  <c r="I83" i="14"/>
  <c r="J83" i="14" s="1"/>
  <c r="I84" i="14"/>
  <c r="J84" i="14" s="1"/>
  <c r="I85" i="14"/>
  <c r="J85" i="14" s="1"/>
  <c r="I86" i="14"/>
  <c r="J86" i="14" s="1"/>
  <c r="I87" i="14"/>
  <c r="J87" i="14" s="1"/>
  <c r="I88" i="14"/>
  <c r="J88" i="14" s="1"/>
  <c r="I89" i="14"/>
  <c r="J89" i="14" s="1"/>
  <c r="I90" i="14"/>
  <c r="J90" i="14" s="1"/>
  <c r="I91" i="14"/>
  <c r="J91" i="14" s="1"/>
  <c r="I92" i="14"/>
  <c r="J92" i="14" s="1"/>
  <c r="I93" i="14"/>
  <c r="J93" i="14" s="1"/>
  <c r="I94" i="14"/>
  <c r="J94" i="14" s="1"/>
  <c r="I95" i="14"/>
  <c r="J95" i="14" s="1"/>
  <c r="I96" i="14"/>
  <c r="J96" i="14" s="1"/>
  <c r="I97" i="14"/>
  <c r="J97" i="14" s="1"/>
  <c r="I98" i="14"/>
  <c r="J98" i="14" s="1"/>
  <c r="I99" i="14"/>
  <c r="J99" i="14" s="1"/>
  <c r="I100" i="14"/>
  <c r="J100" i="14" s="1"/>
  <c r="I101" i="14"/>
  <c r="J101" i="14" s="1"/>
  <c r="I102" i="14"/>
  <c r="J102" i="14" s="1"/>
  <c r="I103" i="14"/>
  <c r="I104" i="14"/>
  <c r="J104" i="14" s="1"/>
  <c r="I105" i="14"/>
  <c r="J105" i="14" s="1"/>
  <c r="I106" i="14"/>
  <c r="J106" i="14" s="1"/>
  <c r="I107" i="14"/>
  <c r="J107" i="14" s="1"/>
  <c r="I108" i="14"/>
  <c r="J108" i="14" s="1"/>
  <c r="I109" i="14"/>
  <c r="I110" i="14"/>
  <c r="J110" i="14" s="1"/>
  <c r="I111" i="14"/>
  <c r="J111" i="14" s="1"/>
  <c r="I112" i="14"/>
  <c r="J112" i="14" s="1"/>
  <c r="I113" i="14"/>
  <c r="J113" i="14" s="1"/>
  <c r="I114" i="14"/>
  <c r="J114" i="14" s="1"/>
  <c r="I115" i="14"/>
  <c r="J115" i="14" s="1"/>
  <c r="I116" i="14"/>
  <c r="J116" i="14" s="1"/>
  <c r="I117" i="14"/>
  <c r="J117" i="14" s="1"/>
  <c r="I118" i="14"/>
  <c r="J118" i="14" s="1"/>
  <c r="I119" i="14"/>
  <c r="I120" i="14"/>
  <c r="J120" i="14" s="1"/>
  <c r="I121" i="14"/>
  <c r="J121" i="14" s="1"/>
  <c r="I122" i="14"/>
  <c r="J122" i="14" s="1"/>
  <c r="I123" i="14"/>
  <c r="J123" i="14" s="1"/>
  <c r="I9" i="14"/>
  <c r="J9" i="14" s="1"/>
  <c r="O3" i="15"/>
  <c r="O4" i="15"/>
  <c r="O5" i="15"/>
  <c r="O6"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171" i="15"/>
  <c r="O172" i="15"/>
  <c r="O173" i="15"/>
  <c r="O174" i="15"/>
  <c r="O175" i="15"/>
  <c r="O176" i="15"/>
  <c r="O177" i="15"/>
  <c r="O178" i="15"/>
  <c r="O179" i="15"/>
  <c r="O180" i="15"/>
  <c r="O181" i="15"/>
  <c r="O182" i="15"/>
  <c r="O183" i="15"/>
  <c r="O184" i="15"/>
  <c r="O185" i="15"/>
  <c r="O186" i="15"/>
  <c r="O187" i="15"/>
  <c r="O188" i="15"/>
  <c r="O189" i="15"/>
  <c r="O190" i="15"/>
  <c r="O191" i="15"/>
  <c r="O192" i="15"/>
  <c r="O193" i="15"/>
  <c r="O194" i="15"/>
  <c r="O195" i="15"/>
  <c r="O196" i="15"/>
  <c r="O197" i="15"/>
  <c r="O198" i="15"/>
  <c r="O199" i="15"/>
  <c r="O200" i="15"/>
  <c r="O201" i="15"/>
  <c r="O202" i="15"/>
  <c r="O203" i="15"/>
  <c r="O204" i="15"/>
  <c r="O205" i="15"/>
  <c r="O206" i="15"/>
  <c r="O207" i="15"/>
  <c r="O208" i="15"/>
  <c r="O209" i="15"/>
  <c r="O210" i="15"/>
  <c r="O211" i="15"/>
  <c r="O2" i="15"/>
  <c r="J124" i="14" l="1"/>
  <c r="F24" i="5"/>
  <c r="J22" i="5"/>
  <c r="J23" i="5"/>
  <c r="J20" i="5"/>
  <c r="J21" i="5"/>
  <c r="E228" i="10"/>
  <c r="M226" i="10"/>
  <c r="L226" i="10"/>
  <c r="K226" i="10"/>
  <c r="J226" i="10"/>
  <c r="F124" i="14"/>
  <c r="L227" i="10" s="1"/>
  <c r="J227" i="10"/>
  <c r="E124" i="14"/>
  <c r="K227" i="10" s="1"/>
  <c r="G124" i="14"/>
  <c r="M227" i="10" s="1"/>
  <c r="M228" i="10" s="1"/>
  <c r="M222" i="10"/>
  <c r="L222" i="10"/>
  <c r="K222" i="10"/>
  <c r="J222" i="10"/>
  <c r="M170" i="10"/>
  <c r="L170" i="10"/>
  <c r="K170" i="10"/>
  <c r="J170" i="10"/>
  <c r="M95" i="10"/>
  <c r="L95" i="10"/>
  <c r="K95" i="10"/>
  <c r="J95" i="10"/>
  <c r="M13" i="10"/>
  <c r="L13" i="10"/>
  <c r="K13" i="10"/>
  <c r="J13" i="10"/>
  <c r="M12" i="10"/>
  <c r="L12" i="10"/>
  <c r="K12" i="10"/>
  <c r="J12" i="10"/>
  <c r="M7" i="10"/>
  <c r="L7" i="10"/>
  <c r="K7" i="10"/>
  <c r="J7" i="10"/>
  <c r="J228" i="10" l="1"/>
  <c r="K228" i="10"/>
  <c r="L228" i="10"/>
  <c r="J24" i="5"/>
  <c r="F126" i="14"/>
  <c r="D126" i="14"/>
  <c r="E126" i="14"/>
  <c r="M224" i="10"/>
  <c r="L224" i="10"/>
  <c r="K224" i="10"/>
  <c r="J224" i="10"/>
  <c r="N228" i="10" l="1"/>
  <c r="H126" i="14"/>
  <c r="H8" i="14" s="1"/>
  <c r="C68" i="5"/>
  <c r="B13" i="5"/>
</calcChain>
</file>

<file path=xl/sharedStrings.xml><?xml version="1.0" encoding="utf-8"?>
<sst xmlns="http://schemas.openxmlformats.org/spreadsheetml/2006/main" count="3717" uniqueCount="1355">
  <si>
    <t>All cartons should be labeled as follows:</t>
  </si>
  <si>
    <t>Upon receipt of this email, please contact PBCRouting@transaver.com with:</t>
  </si>
  <si>
    <t>Key Contacts:</t>
  </si>
  <si>
    <t>Disclaimer:</t>
  </si>
  <si>
    <t>UPC Bar Codes Required on Cartons &amp; All Displays:</t>
  </si>
  <si>
    <t>Funding reimbursements will be coordinated internally by the MCOE here at PBC.</t>
  </si>
  <si>
    <t>Please provide die lines for artwork development (if applicable)</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</si>
  <si>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</si>
  <si>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</si>
  <si>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</si>
  <si>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</si>
  <si>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REVISION DATE:</t>
  </si>
  <si>
    <t>= Required field to be completed by MCOE</t>
  </si>
  <si>
    <t>Date</t>
  </si>
  <si>
    <t>Description</t>
  </si>
  <si>
    <t>APS No.</t>
  </si>
  <si>
    <t>UPC Code</t>
  </si>
  <si>
    <t>Original Qty</t>
  </si>
  <si>
    <t>New Qty</t>
  </si>
  <si>
    <t>Pack Out</t>
  </si>
  <si>
    <t>Notes</t>
  </si>
  <si>
    <t>FUNDING</t>
  </si>
  <si>
    <t>Revision Update</t>
  </si>
  <si>
    <t>Program Start Date</t>
  </si>
  <si>
    <t>Shipment Commence Date</t>
  </si>
  <si>
    <t>BILLING</t>
  </si>
  <si>
    <t>SHIPPING DETAILS</t>
  </si>
  <si>
    <t>SHIP TO</t>
  </si>
  <si>
    <t>- It is required that all equipment be labeled with a UPC bar code.</t>
  </si>
  <si>
    <t>-The bar code is to also to be placed on all displays contained within the carton</t>
  </si>
  <si>
    <t>SKU DETAILS</t>
  </si>
  <si>
    <t>Program/Project Name:</t>
  </si>
  <si>
    <t>LABELING</t>
  </si>
  <si>
    <t>INDIVIDUAL UNIT LABELS</t>
  </si>
  <si>
    <r>
      <t>-The bar code is to be placed on </t>
    </r>
    <r>
      <rPr>
        <b/>
        <sz val="12"/>
        <color rgb="FF000000"/>
        <rFont val="Calibri"/>
        <family val="2"/>
        <scheme val="minor"/>
      </rPr>
      <t>ALL</t>
    </r>
    <r>
      <rPr>
        <sz val="12"/>
        <color rgb="FF000000"/>
        <rFont val="Calibri"/>
        <family val="2"/>
        <scheme val="minor"/>
      </rPr>
      <t> sides of the shipping carton.</t>
    </r>
  </si>
  <si>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</si>
  <si>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</si>
  <si>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</si>
  <si>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</si>
  <si>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APS Number</t>
  </si>
  <si>
    <t>UPC Bar Codes should be placed on each display</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</si>
  <si>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</si>
  <si>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</si>
  <si>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</si>
  <si>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</si>
  <si>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 Estimated shipping date</t>
  </si>
  <si>
    <t>- Any pending items needed to fulfill the order (PO#s, etc.)</t>
  </si>
  <si>
    <t>- SKU dimensions/weight, pallet weight/dimensions/cartons-per-pallet, and unit costs</t>
  </si>
  <si>
    <t>DIELINES &amp; ARTWORK</t>
  </si>
  <si>
    <t>PO GATHERING</t>
  </si>
  <si>
    <t>FUNDING LEVEL</t>
  </si>
  <si>
    <t>Funding Level</t>
  </si>
  <si>
    <t>Elements Funded</t>
  </si>
  <si>
    <t>Funding Contact</t>
  </si>
  <si>
    <t>PBC /FBU</t>
  </si>
  <si>
    <t>PO's &amp; FUNDING</t>
  </si>
  <si>
    <t>KEY EQUIPMENT INFORMATION</t>
  </si>
  <si>
    <t>PBC BILLING</t>
  </si>
  <si>
    <t>FBU Bottlers are to be billed for:</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</si>
  <si>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</si>
  <si>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</si>
  <si>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</si>
  <si>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</si>
  <si>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</si>
  <si>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</si>
  <si>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 xml:space="preserve">    (if applicable)</t>
  </si>
  <si>
    <t>- Account/ Program Name</t>
  </si>
  <si>
    <t xml:space="preserve">Immediately advise MCOE of any anticipated production or shipment delays </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</si>
  <si>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</si>
  <si>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t>ARTWORK (If applicable)</t>
  </si>
  <si>
    <t>DIE LINES (If applicable)</t>
  </si>
  <si>
    <t>Program Contact</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</si>
  <si>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</si>
  <si>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</si>
  <si>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</si>
  <si>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Provide an estimate for the  team’s FBU billing requirements to the MCOE contact.</t>
  </si>
  <si>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</si>
  <si>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</si>
  <si>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</si>
  <si>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</si>
  <si>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</si>
  <si>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t>- Bar Code </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</si>
  <si>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</si>
  <si>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</si>
  <si>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</si>
  <si>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PLAN-O-GRAMS on DISPLAY</t>
  </si>
  <si>
    <t>Or sooner if at all possible.</t>
  </si>
  <si>
    <t>BEACONS</t>
  </si>
  <si>
    <t>CARTON &amp; EQUIPMENT LABELING</t>
  </si>
  <si>
    <t xml:space="preserve">FBU BILLING </t>
  </si>
  <si>
    <t>n/a</t>
  </si>
  <si>
    <t xml:space="preserve">PBC  </t>
  </si>
  <si>
    <t>Rasheem Woodbury</t>
  </si>
  <si>
    <t>910-767-8520</t>
  </si>
  <si>
    <t>rasheem.woodbury@gmail.com</t>
  </si>
  <si>
    <t xml:space="preserve">VAP 2021 Wave I GE - iSee </t>
  </si>
  <si>
    <t>000001989748​</t>
  </si>
  <si>
    <t>000001992380​</t>
  </si>
  <si>
    <t>2/ctn</t>
  </si>
  <si>
    <t>100% (Display Only)</t>
  </si>
  <si>
    <t>VAP 2021 Wave I- G Shake Vertical Suction Cup</t>
  </si>
  <si>
    <t xml:space="preserve">                                                        VAP 2021 Wave I- G Zero Vertical Suction Cup</t>
  </si>
  <si>
    <t xml:space="preserve">                                                        VAP 2021 Wave I- Evolve Vertical Suction Cup</t>
  </si>
  <si>
    <r>
      <t xml:space="preserve">CARTON LABELING </t>
    </r>
    <r>
      <rPr>
        <b/>
        <sz val="12"/>
        <color rgb="FFFF0000"/>
        <rFont val="Calibri"/>
        <family val="2"/>
        <scheme val="minor"/>
      </rPr>
      <t>(There should be 4 different carton labels based on the specific suction cup in package)</t>
    </r>
  </si>
  <si>
    <t xml:space="preserve">                                                 VAP 2021 Wave I- MM Vertical Suction Cup</t>
  </si>
  <si>
    <t xml:space="preserve">Display </t>
  </si>
  <si>
    <t>FBU</t>
  </si>
  <si>
    <t>of display costs.  They will only be responsible for freight costs and tax.</t>
  </si>
  <si>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 xml:space="preserve">and that these units are 100% Funded (Display Only).  </t>
    </r>
  </si>
  <si>
    <t>Ashley Kwateng</t>
  </si>
  <si>
    <t>Ashley.Kwateng@pepsico.com</t>
  </si>
  <si>
    <t xml:space="preserve">Ashley Kwateng </t>
  </si>
  <si>
    <t>of FBU display costs only should be sent to Ashley Kwateng (Ashley.Kwateng@pepsico.com)</t>
  </si>
  <si>
    <t>Region</t>
  </si>
  <si>
    <t>Market</t>
  </si>
  <si>
    <t xml:space="preserve">Peploc </t>
  </si>
  <si>
    <t>Location</t>
  </si>
  <si>
    <t>Address</t>
  </si>
  <si>
    <t>City</t>
  </si>
  <si>
    <t>State</t>
  </si>
  <si>
    <t>Zip</t>
  </si>
  <si>
    <t>Phone Number</t>
  </si>
  <si>
    <t>FBU North</t>
  </si>
  <si>
    <t>Pepsi Group Northeast</t>
  </si>
  <si>
    <t>010100</t>
  </si>
  <si>
    <t>10100 PEPSI NEWBURGH</t>
  </si>
  <si>
    <t>1 PEPSI WAY</t>
  </si>
  <si>
    <t>NEWBURGH</t>
  </si>
  <si>
    <t>NY</t>
  </si>
  <si>
    <t>(845) 562-5400</t>
  </si>
  <si>
    <t>PCBC Group Northeast</t>
  </si>
  <si>
    <t>010107</t>
  </si>
  <si>
    <t>10107 PCBC CONWAY NH</t>
  </si>
  <si>
    <t>34 TOWLE ROAD</t>
  </si>
  <si>
    <t>CONWAY</t>
  </si>
  <si>
    <t>NH</t>
  </si>
  <si>
    <t>(603) 447-5445</t>
  </si>
  <si>
    <t>Gross &amp; Jarson Group</t>
  </si>
  <si>
    <t>010041</t>
  </si>
  <si>
    <t>10041 GROSS &amp; JARSON ATHENS</t>
  </si>
  <si>
    <t>2001 EAST STREET</t>
  </si>
  <si>
    <t>ATHENS</t>
  </si>
  <si>
    <t>OH</t>
  </si>
  <si>
    <t>614-255-6782</t>
  </si>
  <si>
    <t>010043</t>
  </si>
  <si>
    <t>10043 GROSS &amp; JARSON ZANESVILLE</t>
  </si>
  <si>
    <t>335 N 6TH STREET</t>
  </si>
  <si>
    <t>ZANESVILLE</t>
  </si>
  <si>
    <t>010044</t>
  </si>
  <si>
    <t>10044 GROSS &amp; JARSON PORTSMOUTH</t>
  </si>
  <si>
    <t>4587 GALLIA PIKE</t>
  </si>
  <si>
    <t>FRANKLIN FURNACE</t>
  </si>
  <si>
    <t>859-402-1163</t>
  </si>
  <si>
    <t>FBU North Total</t>
  </si>
  <si>
    <t>FBU South</t>
  </si>
  <si>
    <t>Refreshment Services Inc</t>
  </si>
  <si>
    <t>010023</t>
  </si>
  <si>
    <t>10023 REFRESHMENT SERVICES INC KEY WEST</t>
  </si>
  <si>
    <t>5510 MCDONALD AVENUE</t>
  </si>
  <si>
    <t>KEY WEST</t>
  </si>
  <si>
    <t>FL</t>
  </si>
  <si>
    <t>(704) 947-3001</t>
  </si>
  <si>
    <t>CCI</t>
  </si>
  <si>
    <t>010014</t>
  </si>
  <si>
    <t>10014 BEVERAGE SOUTH FLORENCE</t>
  </si>
  <si>
    <t>2499 FLORENCE HARLEE BLVD.</t>
  </si>
  <si>
    <t>FLORENCE</t>
  </si>
  <si>
    <t>SC</t>
  </si>
  <si>
    <t>(843) 662-4532</t>
  </si>
  <si>
    <t>Pepsi Group Mid-Atlantic</t>
  </si>
  <si>
    <t>010092</t>
  </si>
  <si>
    <t>10092 PEPSI HAVRE DE GRACE</t>
  </si>
  <si>
    <t>1328 OLD POST ROAD</t>
  </si>
  <si>
    <t>HAVRE DE GRACE</t>
  </si>
  <si>
    <t>MD</t>
  </si>
  <si>
    <t>(410) 939-4433</t>
  </si>
  <si>
    <t>FBU South Total</t>
  </si>
  <si>
    <t>PBC North</t>
  </si>
  <si>
    <t>Tri-State Mkt</t>
  </si>
  <si>
    <t>0991</t>
  </si>
  <si>
    <t>0991 PBC ASBURY PARK NJ</t>
  </si>
  <si>
    <t>3411 SUNSET AVENUE</t>
  </si>
  <si>
    <t>OCEAN</t>
  </si>
  <si>
    <t>NJ</t>
  </si>
  <si>
    <t>(732) 643-3216</t>
  </si>
  <si>
    <t>0378</t>
  </si>
  <si>
    <t>0378 PBC EAST HANOVER NJ</t>
  </si>
  <si>
    <t>15 MELANIE LANE</t>
  </si>
  <si>
    <t>WHIPPANY</t>
  </si>
  <si>
    <t>(973) 739-4900</t>
  </si>
  <si>
    <t>0382</t>
  </si>
  <si>
    <t>0382 PBC PISCATAWAY NJ</t>
  </si>
  <si>
    <t>2200 NEW BRUNSWICK AVENUE</t>
  </si>
  <si>
    <t>PISCATAWAY</t>
  </si>
  <si>
    <t>(732) 424-3134</t>
  </si>
  <si>
    <t>0994</t>
  </si>
  <si>
    <t>0994 PBC KEARNY NJ</t>
  </si>
  <si>
    <t>680 BELLEVILLE TURNPIKE</t>
  </si>
  <si>
    <t>KEARNY</t>
  </si>
  <si>
    <t>(201)-246-4919</t>
  </si>
  <si>
    <t>0942</t>
  </si>
  <si>
    <t>0942 PBC MAYS LANDING NJ</t>
  </si>
  <si>
    <t>1440 PINEWOOD BLVD</t>
  </si>
  <si>
    <t>MAYS LANDING</t>
  </si>
  <si>
    <t>(609) 476-5008</t>
  </si>
  <si>
    <t>0446</t>
  </si>
  <si>
    <t>0446 PBC PHILADELPHIA PA</t>
  </si>
  <si>
    <t>11701 ROOSEVELT BLVD</t>
  </si>
  <si>
    <t>PHILADELPHIA</t>
  </si>
  <si>
    <t>PA</t>
  </si>
  <si>
    <t>(215) 961-4000</t>
  </si>
  <si>
    <t>0240</t>
  </si>
  <si>
    <t>0240 PBC WILMINGTON DE</t>
  </si>
  <si>
    <t>3501 GOVERNOR PRINTZ BLVD</t>
  </si>
  <si>
    <t>WILMINGTON</t>
  </si>
  <si>
    <t>DE</t>
  </si>
  <si>
    <t>(302) 761-4843</t>
  </si>
  <si>
    <t>Northern New England Mkt</t>
  </si>
  <si>
    <t>0320</t>
  </si>
  <si>
    <t>0320 PBC TAUNTON MA</t>
  </si>
  <si>
    <t>620 MYLES STANDISH BLVD</t>
  </si>
  <si>
    <t>TAUNTON</t>
  </si>
  <si>
    <t>MA</t>
  </si>
  <si>
    <t>(508) 823-1500</t>
  </si>
  <si>
    <t>02246</t>
  </si>
  <si>
    <t>2246 PBC AUBURN ME</t>
  </si>
  <si>
    <t>191 MERROW ROAD</t>
  </si>
  <si>
    <t>AUBURN</t>
  </si>
  <si>
    <t>ME</t>
  </si>
  <si>
    <t>(207) 689-9622</t>
  </si>
  <si>
    <t>0305</t>
  </si>
  <si>
    <t>0305 PBC HAMPDEN MEPBC BANGOR ME</t>
  </si>
  <si>
    <t>19 PENOBSCOT MEADOW DRIVE</t>
  </si>
  <si>
    <t>HAMPDEN</t>
  </si>
  <si>
    <t>(207) 973-2200</t>
  </si>
  <si>
    <t>02132</t>
  </si>
  <si>
    <t>2132 PBC PRESQUE ISLE ME</t>
  </si>
  <si>
    <t>52 INDUSTRIAL STREET</t>
  </si>
  <si>
    <t>PRESQUE ISLE</t>
  </si>
  <si>
    <t>(207)-764-3333</t>
  </si>
  <si>
    <t>0317</t>
  </si>
  <si>
    <t>0317 PBC CANTON MA</t>
  </si>
  <si>
    <t>100 JOHN ROAD</t>
  </si>
  <si>
    <t>CANTON</t>
  </si>
  <si>
    <t>(781) 302-1500</t>
  </si>
  <si>
    <t>0319</t>
  </si>
  <si>
    <t>0319 PBC WILMINGTON MA</t>
  </si>
  <si>
    <t>111 EAMES STREET</t>
  </si>
  <si>
    <t>(508) 657-8022</t>
  </si>
  <si>
    <t>0372</t>
  </si>
  <si>
    <t>0372 PBC MANCHESTER NH</t>
  </si>
  <si>
    <t>127 PEPSI WAY</t>
  </si>
  <si>
    <t>MANCHESTER</t>
  </si>
  <si>
    <t>(603) 625-5764</t>
  </si>
  <si>
    <t>0318</t>
  </si>
  <si>
    <t>0318 PBC SAGAMORE MA</t>
  </si>
  <si>
    <t>103 ROUTE 3A</t>
  </si>
  <si>
    <t>SAGAMORE</t>
  </si>
  <si>
    <t>(508) 888-1000</t>
  </si>
  <si>
    <t>03294</t>
  </si>
  <si>
    <t>3294 PBC BURLINGTON VT</t>
  </si>
  <si>
    <t>20 KAREN DRIVE</t>
  </si>
  <si>
    <t>SOUTH BURLINGTON</t>
  </si>
  <si>
    <t>VT</t>
  </si>
  <si>
    <t>(802) 652-6902</t>
  </si>
  <si>
    <t>Penn East Mkt</t>
  </si>
  <si>
    <t>0457</t>
  </si>
  <si>
    <t>0457 PBC ALLENTOWN PA</t>
  </si>
  <si>
    <t>2099 VULTEE STREET</t>
  </si>
  <si>
    <t>ALLENTOWN</t>
  </si>
  <si>
    <t>(610) 709-8003</t>
  </si>
  <si>
    <t>01044</t>
  </si>
  <si>
    <t>1044 PBC HARRISBURG PA</t>
  </si>
  <si>
    <t>941 DANA DRIVE</t>
  </si>
  <si>
    <t>HARRISBURG</t>
  </si>
  <si>
    <t>(717) 561-3513</t>
  </si>
  <si>
    <t>01059</t>
  </si>
  <si>
    <t>1059 PBC PITTSTON PA</t>
  </si>
  <si>
    <t>290 RESEARCH DRIVE</t>
  </si>
  <si>
    <t>PITTSTON</t>
  </si>
  <si>
    <t>(707) 476-2580</t>
  </si>
  <si>
    <t>01043</t>
  </si>
  <si>
    <t>1043 PBC NEWVILLE PA</t>
  </si>
  <si>
    <t>375 SHIPPENSBURG ROAD</t>
  </si>
  <si>
    <t>NEWVILLE</t>
  </si>
  <si>
    <t>(717) 776-3121</t>
  </si>
  <si>
    <t>01047</t>
  </si>
  <si>
    <t>1047 PBC WILLIAMSPORT PA</t>
  </si>
  <si>
    <t>1450 DEWEY AVENUE</t>
  </si>
  <si>
    <t>WILLIAMSPORT</t>
  </si>
  <si>
    <t>(570) 320-3330</t>
  </si>
  <si>
    <t>Southern New England Mkt</t>
  </si>
  <si>
    <t>0464</t>
  </si>
  <si>
    <t>0464 PBC UNCASVILLE CT</t>
  </si>
  <si>
    <t>260 GALLIVAN LANE</t>
  </si>
  <si>
    <t>UNCASVILLE</t>
  </si>
  <si>
    <t>CT</t>
  </si>
  <si>
    <t>(860) 848-1231</t>
  </si>
  <si>
    <t>01309</t>
  </si>
  <si>
    <t>1309 PBC HARTFORD CT</t>
  </si>
  <si>
    <t>55 INTERNATIONAL DRIVE</t>
  </si>
  <si>
    <t>WINDSOR</t>
  </si>
  <si>
    <t>(860) 298-3026</t>
  </si>
  <si>
    <t>02208</t>
  </si>
  <si>
    <t>2208 PBC STRATFORD CT</t>
  </si>
  <si>
    <t>355 BENTON STREET</t>
  </si>
  <si>
    <t>STRATFORD</t>
  </si>
  <si>
    <t>(203) 551-3903</t>
  </si>
  <si>
    <t>0465</t>
  </si>
  <si>
    <t>0465 PBC CRANSTON RI</t>
  </si>
  <si>
    <t>24 KENNEY DRIVE</t>
  </si>
  <si>
    <t>CRANSTON</t>
  </si>
  <si>
    <t>RI</t>
  </si>
  <si>
    <t>(401) 463-7903</t>
  </si>
  <si>
    <t>Upstate New York Mkt</t>
  </si>
  <si>
    <t>01311</t>
  </si>
  <si>
    <t>1311 PBC LATHAM NY</t>
  </si>
  <si>
    <t>1 PEPSI-COLA DRIVE</t>
  </si>
  <si>
    <t>LATHAM</t>
  </si>
  <si>
    <t>(518) 783-8811</t>
  </si>
  <si>
    <t>02193</t>
  </si>
  <si>
    <t>2193 PBC BUFFALO NY</t>
  </si>
  <si>
    <t>2770 WALDEN AVE</t>
  </si>
  <si>
    <t>BUFFALO</t>
  </si>
  <si>
    <t>(716) 684-4900</t>
  </si>
  <si>
    <t>01928</t>
  </si>
  <si>
    <t>1928 PBC ELMIRA NY</t>
  </si>
  <si>
    <t>140 WYGANT ROAD</t>
  </si>
  <si>
    <t>HORSEHEADS</t>
  </si>
  <si>
    <t>(607) 795-2100</t>
  </si>
  <si>
    <t>0399</t>
  </si>
  <si>
    <t>0399 PBC JAMESTOWN NY</t>
  </si>
  <si>
    <t>2224 WASHINGTON</t>
  </si>
  <si>
    <t>JAMESTOWN</t>
  </si>
  <si>
    <t>(716) 485-2200</t>
  </si>
  <si>
    <t>01317</t>
  </si>
  <si>
    <t>1317 PBC KEESEVILLE NY</t>
  </si>
  <si>
    <t>1524 RT #9</t>
  </si>
  <si>
    <t>KEESEVILLE</t>
  </si>
  <si>
    <t>(518) 834-7811</t>
  </si>
  <si>
    <t>01314</t>
  </si>
  <si>
    <t>1314 PBC ROCHESTER NY</t>
  </si>
  <si>
    <t>400 CREATIVE DRIVE</t>
  </si>
  <si>
    <t>ROCHESTER</t>
  </si>
  <si>
    <t>(585) 454-5220</t>
  </si>
  <si>
    <t>01315</t>
  </si>
  <si>
    <t>1315 PBC SYRACUSE NY</t>
  </si>
  <si>
    <t>6010 TARBELL ROAD</t>
  </si>
  <si>
    <t>SYRACUSE</t>
  </si>
  <si>
    <t>(315) 463-3434</t>
  </si>
  <si>
    <t>01316</t>
  </si>
  <si>
    <t>1316 PBC UTICA NY</t>
  </si>
  <si>
    <t>1400 BROAD STREET</t>
  </si>
  <si>
    <t>UTICA</t>
  </si>
  <si>
    <t>(315) 732-6157</t>
  </si>
  <si>
    <t>01322</t>
  </si>
  <si>
    <t>1322 PBC WATERTWOWN NY</t>
  </si>
  <si>
    <t>1035 BRADLEY STREET</t>
  </si>
  <si>
    <t>WATERTOWN</t>
  </si>
  <si>
    <t>(315) 788-6751</t>
  </si>
  <si>
    <t>Penn West Mkt</t>
  </si>
  <si>
    <t>0435</t>
  </si>
  <si>
    <t>0435 PBC FRANKLIN PA</t>
  </si>
  <si>
    <t>369 ALLEGHENY BLVD</t>
  </si>
  <si>
    <t>FRANKLIN</t>
  </si>
  <si>
    <t>(814) 432-6730</t>
  </si>
  <si>
    <t>0436</t>
  </si>
  <si>
    <t>0436 PBC ST MARY'S PA</t>
  </si>
  <si>
    <t>854 S ST MARYS ROAD</t>
  </si>
  <si>
    <t>SAINT MARYS</t>
  </si>
  <si>
    <t>(814) 834-5705</t>
  </si>
  <si>
    <t>0437</t>
  </si>
  <si>
    <t>0437 PBC ERIE PA</t>
  </si>
  <si>
    <t>5701 PERRY HIGHWAY</t>
  </si>
  <si>
    <t>ERIE</t>
  </si>
  <si>
    <t>(814) 868-5234</t>
  </si>
  <si>
    <t>0438</t>
  </si>
  <si>
    <t>0438 PBC ALTOONA PA</t>
  </si>
  <si>
    <t>562 RITTS ROAD</t>
  </si>
  <si>
    <t>ALTOONA</t>
  </si>
  <si>
    <t>(814) 940-3901</t>
  </si>
  <si>
    <t>0440</t>
  </si>
  <si>
    <t>0440 PBC JOHNSTOWN PA</t>
  </si>
  <si>
    <t>429 INDUSTRIAL PARK STE 120</t>
  </si>
  <si>
    <t>JOHNSTOWN</t>
  </si>
  <si>
    <t>(814) 262-1100</t>
  </si>
  <si>
    <t>0448</t>
  </si>
  <si>
    <t>0448 PBC MCKEES ROCKS PA</t>
  </si>
  <si>
    <t>400 GRAHAM STREET</t>
  </si>
  <si>
    <t>MC KEES ROCKS</t>
  </si>
  <si>
    <t>(412) 778-4576</t>
  </si>
  <si>
    <t>0455</t>
  </si>
  <si>
    <t>0455 PBC YOUNGWOOD PA</t>
  </si>
  <si>
    <t>204 AVENUE B</t>
  </si>
  <si>
    <t>YOUNGWOOD</t>
  </si>
  <si>
    <t>(724) 925-5900</t>
  </si>
  <si>
    <t>Indiana Mkt</t>
  </si>
  <si>
    <t>02742</t>
  </si>
  <si>
    <t>2742 PBC FORT WAYNE IN</t>
  </si>
  <si>
    <t>1207 N HARRISON</t>
  </si>
  <si>
    <t>FORT WAYNE</t>
  </si>
  <si>
    <t>IN</t>
  </si>
  <si>
    <t>(260) 428-9140</t>
  </si>
  <si>
    <t>03752</t>
  </si>
  <si>
    <t>3752 PBC INDIANAPOLIS IN</t>
  </si>
  <si>
    <t>1104 S POST RD</t>
  </si>
  <si>
    <t>INDIANAPOLIS</t>
  </si>
  <si>
    <t>317-260-8659</t>
  </si>
  <si>
    <t>02753</t>
  </si>
  <si>
    <t>2753 PBC MUNCIE IN</t>
  </si>
  <si>
    <t>2901 N WALNUT STREET</t>
  </si>
  <si>
    <t>MUNCIE</t>
  </si>
  <si>
    <t>(765) 286-3515</t>
  </si>
  <si>
    <t>02760</t>
  </si>
  <si>
    <t>2760 PBC SOUTH BEND IN</t>
  </si>
  <si>
    <t>5435 Dylan Drive Suite 100</t>
  </si>
  <si>
    <t>SOUTH BEND</t>
  </si>
  <si>
    <t>(574) 722-6207</t>
  </si>
  <si>
    <t>02741</t>
  </si>
  <si>
    <t>2741 PBC ELBERFELD IN</t>
  </si>
  <si>
    <t>11733 INDUSTRIAL PARK DRIVE</t>
  </si>
  <si>
    <t>ELBERFELD</t>
  </si>
  <si>
    <t>(812) 467-4817</t>
  </si>
  <si>
    <t>02738</t>
  </si>
  <si>
    <t>2738 PBC BLOOMINGTON IN</t>
  </si>
  <si>
    <t>214 W 17TH STREET</t>
  </si>
  <si>
    <t>BLOOMINGTON</t>
  </si>
  <si>
    <t>(812) 332-1200</t>
  </si>
  <si>
    <t>02759</t>
  </si>
  <si>
    <t>2759 PBC SEYMOUR IN</t>
  </si>
  <si>
    <t>1811 FIRST AVE</t>
  </si>
  <si>
    <t>SEYMOUR</t>
  </si>
  <si>
    <t>(812) 522-3421</t>
  </si>
  <si>
    <t>Northern Ohio Mkt</t>
  </si>
  <si>
    <t>02837</t>
  </si>
  <si>
    <t>2837 PBC ELYRIA OH</t>
  </si>
  <si>
    <t>927 LORAIN BLVD</t>
  </si>
  <si>
    <t>ELYRIA</t>
  </si>
  <si>
    <t>(440) 323-5524</t>
  </si>
  <si>
    <t>02852</t>
  </si>
  <si>
    <t>2852 PBC TWINSBURG OH</t>
  </si>
  <si>
    <t>1999 ENTERPRISE PKWY</t>
  </si>
  <si>
    <t>TWINSBURG</t>
  </si>
  <si>
    <t>330-963-5248</t>
  </si>
  <si>
    <t>02856</t>
  </si>
  <si>
    <t>2856 PBC WINTERSVILLE OH</t>
  </si>
  <si>
    <t>450 LURAY DRIVE</t>
  </si>
  <si>
    <t>WINTERSVILLE</t>
  </si>
  <si>
    <t>(740) 266-6121</t>
  </si>
  <si>
    <t>02857</t>
  </si>
  <si>
    <t>2857 PBC YOUNGSTOWN OH</t>
  </si>
  <si>
    <t>500 PEPSI PLACE</t>
  </si>
  <si>
    <t>YOUNGSTOWN</t>
  </si>
  <si>
    <t>(330) 746-7651</t>
  </si>
  <si>
    <t>02840</t>
  </si>
  <si>
    <t>2840 PBC MANSFIELD OH</t>
  </si>
  <si>
    <t>1820 NUSSBAUM PARKWAY</t>
  </si>
  <si>
    <t>MANSFIELD</t>
  </si>
  <si>
    <t>(419) 529-2220</t>
  </si>
  <si>
    <t>02841</t>
  </si>
  <si>
    <t>2841 PBC MASSILLON OH</t>
  </si>
  <si>
    <t>255 WARMINGTON ROAD</t>
  </si>
  <si>
    <t>MASSILLON</t>
  </si>
  <si>
    <t>(330) 879.3526</t>
  </si>
  <si>
    <t>02855</t>
  </si>
  <si>
    <t>2855 PBC WADSWORTH OH</t>
  </si>
  <si>
    <t>904 SEVILLE RD</t>
  </si>
  <si>
    <t>WADSWORTH</t>
  </si>
  <si>
    <t>(330) 336-3553</t>
  </si>
  <si>
    <t>02838</t>
  </si>
  <si>
    <t>2838 PBC LIMA OH</t>
  </si>
  <si>
    <t>1750 GREELY CHAPEL ROAD</t>
  </si>
  <si>
    <t>LIMA</t>
  </si>
  <si>
    <t>(419) 226-8604</t>
  </si>
  <si>
    <t>02849</t>
  </si>
  <si>
    <t>2849 PBC TOLEDO OH</t>
  </si>
  <si>
    <t>3245 HILL AVENUE</t>
  </si>
  <si>
    <t>TOLEDO</t>
  </si>
  <si>
    <t>(419) 534-4307</t>
  </si>
  <si>
    <t>01070</t>
  </si>
  <si>
    <t>1070 PBC CLEVELAND OH</t>
  </si>
  <si>
    <t>4561 INDUSTRIAL PARKWAY</t>
  </si>
  <si>
    <t>CLEVELAND</t>
  </si>
  <si>
    <t>(216) 252-7377</t>
  </si>
  <si>
    <t>Southern Ohio Mkt</t>
  </si>
  <si>
    <t>02739</t>
  </si>
  <si>
    <t>2739 PBC BROOKVILLE IN</t>
  </si>
  <si>
    <t>261 WEBER LANE</t>
  </si>
  <si>
    <t>BROOKVILLE</t>
  </si>
  <si>
    <t>(765) 647-3576</t>
  </si>
  <si>
    <t>02768</t>
  </si>
  <si>
    <t>2768 PBC ERLANGER KY</t>
  </si>
  <si>
    <t>4315 OLYMPIC BLVD</t>
  </si>
  <si>
    <t>ERLANGER</t>
  </si>
  <si>
    <t>KY</t>
  </si>
  <si>
    <t>859-283-6502</t>
  </si>
  <si>
    <t>02830</t>
  </si>
  <si>
    <t>2830 PBC CINCINNATI OH</t>
  </si>
  <si>
    <t>2121 SUNNYBROOK DRIVE</t>
  </si>
  <si>
    <t>CINCINNATI</t>
  </si>
  <si>
    <t>(513) 948-5100</t>
  </si>
  <si>
    <t>02834</t>
  </si>
  <si>
    <t>2834 PBC FAIRBORN OH</t>
  </si>
  <si>
    <t>1594 SPANGLER ROAD</t>
  </si>
  <si>
    <t>FAIRBORN</t>
  </si>
  <si>
    <t>(937) 605-1769</t>
  </si>
  <si>
    <t>Outstate Michigan Mkt</t>
  </si>
  <si>
    <t>0339</t>
  </si>
  <si>
    <t>0339 PBC MT PLEASANT MI</t>
  </si>
  <si>
    <t>919 INDUSTRIAL AVE</t>
  </si>
  <si>
    <t>MOUNT PLEASANT</t>
  </si>
  <si>
    <t>MI</t>
  </si>
  <si>
    <t>(989) 854-4307</t>
  </si>
  <si>
    <t>0344</t>
  </si>
  <si>
    <t>0344 PBC WEST BRANCH MI</t>
  </si>
  <si>
    <t>610 PARKWAY DRIVE</t>
  </si>
  <si>
    <t>WEST BRANCH</t>
  </si>
  <si>
    <t>(989) 345-2595</t>
  </si>
  <si>
    <t>0345</t>
  </si>
  <si>
    <t>0345 PBC ALPENA MII</t>
  </si>
  <si>
    <t>1619 NORTH M-65</t>
  </si>
  <si>
    <t>LACHINE</t>
  </si>
  <si>
    <t>(517) 379-3101</t>
  </si>
  <si>
    <t>0328</t>
  </si>
  <si>
    <t>0328 PBC GRAND RAPIDS MI</t>
  </si>
  <si>
    <t>3700 KRAFT AVE SOUTHEAST</t>
  </si>
  <si>
    <t>GRAND RAPIDS</t>
  </si>
  <si>
    <t>(213) 631-0670</t>
  </si>
  <si>
    <t>0329</t>
  </si>
  <si>
    <t>0329 PBC MUSKEGON MI</t>
  </si>
  <si>
    <t>4900 PAUL COURT ROAD</t>
  </si>
  <si>
    <t>NORTON SHORES</t>
  </si>
  <si>
    <t>(616) 798-8434</t>
  </si>
  <si>
    <t>0332</t>
  </si>
  <si>
    <t>0332 PBC ST JOSEPH MI</t>
  </si>
  <si>
    <t>2725 MEADOWBROOK</t>
  </si>
  <si>
    <t>BENTON HARBOR</t>
  </si>
  <si>
    <t>(269) 207-2534</t>
  </si>
  <si>
    <t>0333</t>
  </si>
  <si>
    <t>0333 PBC KALAMAZOO MI</t>
  </si>
  <si>
    <t>2725 E KILGORE RD</t>
  </si>
  <si>
    <t>KALAMAZOO</t>
  </si>
  <si>
    <t>(616) 381-0950</t>
  </si>
  <si>
    <t>0334</t>
  </si>
  <si>
    <t>0334 PBC COLDWATER MI</t>
  </si>
  <si>
    <t>101 TREAT AVE</t>
  </si>
  <si>
    <t>COLDWATER</t>
  </si>
  <si>
    <t>(517) 279-8436</t>
  </si>
  <si>
    <t>0342</t>
  </si>
  <si>
    <t>0342 PBC TRAVERSE CITY MI</t>
  </si>
  <si>
    <t>4248 CHERRY PEPSI WAY</t>
  </si>
  <si>
    <t>TRAVERSE CITY</t>
  </si>
  <si>
    <t>(231) 946-0452</t>
  </si>
  <si>
    <t>0343</t>
  </si>
  <si>
    <t>0343 PBC PETOSKEY MI</t>
  </si>
  <si>
    <t>8702 MOELLER DRIVE</t>
  </si>
  <si>
    <t>HARBOR SPRINGS</t>
  </si>
  <si>
    <t>(231) 347-6663</t>
  </si>
  <si>
    <t>Southeast Michigan Mkt</t>
  </si>
  <si>
    <t>0340</t>
  </si>
  <si>
    <t>0340 PBC SAGINAW MI</t>
  </si>
  <si>
    <t>736 NORTH OUTER DRIVE</t>
  </si>
  <si>
    <t>SAGINAW</t>
  </si>
  <si>
    <t>(989) 971-8643</t>
  </si>
  <si>
    <t>0911</t>
  </si>
  <si>
    <t>0911 PBC LANSING MI</t>
  </si>
  <si>
    <t>4900 WEST GRAND RIVER</t>
  </si>
  <si>
    <t>LANSING</t>
  </si>
  <si>
    <t>(517) 327-3151</t>
  </si>
  <si>
    <t>0327</t>
  </si>
  <si>
    <t>0327 PBC KIMBALL MI</t>
  </si>
  <si>
    <t>2111 WADHAMS RD</t>
  </si>
  <si>
    <t>SMITHS CREEK</t>
  </si>
  <si>
    <t>(810) 966-8065</t>
  </si>
  <si>
    <t>0337</t>
  </si>
  <si>
    <t>0337 PBC PONTIAC MI</t>
  </si>
  <si>
    <t>960 FEATHERSTONE</t>
  </si>
  <si>
    <t>PONTIAC</t>
  </si>
  <si>
    <t>(248) 322-1605</t>
  </si>
  <si>
    <t>0324</t>
  </si>
  <si>
    <t>0324 PBC DETROIT MI-DPC</t>
  </si>
  <si>
    <t>1555 MACK AVENUE</t>
  </si>
  <si>
    <t>DETROIT</t>
  </si>
  <si>
    <t>(313) 832-0910</t>
  </si>
  <si>
    <t>0330</t>
  </si>
  <si>
    <t>0330 PBC MILAN MI</t>
  </si>
  <si>
    <t>625 EAST MAIN STREET</t>
  </si>
  <si>
    <t>MILAN</t>
  </si>
  <si>
    <t>(734) 439-2451</t>
  </si>
  <si>
    <t>0331</t>
  </si>
  <si>
    <t>0331 PBC HOWELL MI</t>
  </si>
  <si>
    <t>755 SO. MCPHERSON PARK DRIVE</t>
  </si>
  <si>
    <t>HOWELL</t>
  </si>
  <si>
    <t>(517) 545-2649</t>
  </si>
  <si>
    <t>0325</t>
  </si>
  <si>
    <t>0325 PBC FLINT MI</t>
  </si>
  <si>
    <t>PBC FLINT MI 0325</t>
  </si>
  <si>
    <t>FLINT</t>
  </si>
  <si>
    <t>(810) 237-7100</t>
  </si>
  <si>
    <t>PBC North Total</t>
  </si>
  <si>
    <t>PBC South</t>
  </si>
  <si>
    <t>Mid-South Mkt</t>
  </si>
  <si>
    <t>0191</t>
  </si>
  <si>
    <t>0191 PBC FT SMITH AR</t>
  </si>
  <si>
    <t>3701 SOUTH ZERO</t>
  </si>
  <si>
    <t>FORT SMITH</t>
  </si>
  <si>
    <t>AR</t>
  </si>
  <si>
    <t>(469) 298-7371</t>
  </si>
  <si>
    <t>0193</t>
  </si>
  <si>
    <t>0193 PBC SPRINGDALE AR</t>
  </si>
  <si>
    <t>541 EAST ROBINSON</t>
  </si>
  <si>
    <t>SPRINGDALE</t>
  </si>
  <si>
    <t>02642</t>
  </si>
  <si>
    <t>2642 PBC MAUMELLE AR</t>
  </si>
  <si>
    <t>104 CHAMPS BOULEVARD; SUITE 400</t>
  </si>
  <si>
    <t>NORTH LITTLE ROCK</t>
  </si>
  <si>
    <t>02641</t>
  </si>
  <si>
    <t>2641 PBC JONESBORO AR</t>
  </si>
  <si>
    <t>1301 AGGIE RD</t>
  </si>
  <si>
    <t>JONESBORO</t>
  </si>
  <si>
    <t>02815</t>
  </si>
  <si>
    <t>2815 PBC TUPELO MS</t>
  </si>
  <si>
    <t>620 EAST PRESIDENT ST</t>
  </si>
  <si>
    <t>TUPELO</t>
  </si>
  <si>
    <t>MS</t>
  </si>
  <si>
    <t>02865</t>
  </si>
  <si>
    <t>2865 PBC COLLIERVILLE TN</t>
  </si>
  <si>
    <t>110 BYHALIA RD</t>
  </si>
  <si>
    <t>COLLIERVILLE</t>
  </si>
  <si>
    <t>TN</t>
  </si>
  <si>
    <t>Central Florida Mkt</t>
  </si>
  <si>
    <t>0255</t>
  </si>
  <si>
    <t>0255 PBC ORLANDO FL</t>
  </si>
  <si>
    <t>1700 DIRECTORS ROW</t>
  </si>
  <si>
    <t>ORLANDO</t>
  </si>
  <si>
    <t>(407) 826-5900</t>
  </si>
  <si>
    <t>0247</t>
  </si>
  <si>
    <t>0247 PBC DAYTONA BEACH FL</t>
  </si>
  <si>
    <t>860 BELLEVUE AVE</t>
  </si>
  <si>
    <t>DAYTONA BEACH</t>
  </si>
  <si>
    <t>(386) 226-2400</t>
  </si>
  <si>
    <t>0252</t>
  </si>
  <si>
    <t>0252 PBC Gainesville FL</t>
  </si>
  <si>
    <t>6335 NW 18TH DRIVE</t>
  </si>
  <si>
    <t>GAINESVILLE</t>
  </si>
  <si>
    <t>(352) 376-8276</t>
  </si>
  <si>
    <t>0246</t>
  </si>
  <si>
    <t>0246 PBC Melbourne FL</t>
  </si>
  <si>
    <t>3951 SARNO ROAD</t>
  </si>
  <si>
    <t>MELBOURNE</t>
  </si>
  <si>
    <t>(321) 426-2000</t>
  </si>
  <si>
    <t>0253</t>
  </si>
  <si>
    <t>0253 PBC OCALA FL</t>
  </si>
  <si>
    <t>525 W 16TH ST</t>
  </si>
  <si>
    <t>OCALA</t>
  </si>
  <si>
    <t>(352) 438-2140</t>
  </si>
  <si>
    <t>0256</t>
  </si>
  <si>
    <t>0256 PBC WINTER HAVEN FL</t>
  </si>
  <si>
    <t>5023 RECKER HIGHWAY</t>
  </si>
  <si>
    <t>WINTER HAVEN</t>
  </si>
  <si>
    <t>(863) 594-7093</t>
  </si>
  <si>
    <t>Carolinas Mkt</t>
  </si>
  <si>
    <t>0466</t>
  </si>
  <si>
    <t>0466 PBC GREENWOOD SC</t>
  </si>
  <si>
    <t>1004 FLORIDA AVENUE</t>
  </si>
  <si>
    <t>GREENWOOD</t>
  </si>
  <si>
    <t>(864) 227-9441</t>
  </si>
  <si>
    <t>0469</t>
  </si>
  <si>
    <t>0469 ANDERSON SC</t>
  </si>
  <si>
    <t>213 COMMERCE BLVD.</t>
  </si>
  <si>
    <t>ANDERSON</t>
  </si>
  <si>
    <t>0473</t>
  </si>
  <si>
    <t>0473 PBC COLUMBIA SC</t>
  </si>
  <si>
    <t>6925 NORTH MAIN STREET</t>
  </si>
  <si>
    <t>COLUMBIA</t>
  </si>
  <si>
    <t>(803) 786-5321</t>
  </si>
  <si>
    <t>0472</t>
  </si>
  <si>
    <t>0472 PBC JEDBURG SC</t>
  </si>
  <si>
    <t>2723 WEST 5TH NORTH ST</t>
  </si>
  <si>
    <t>SUMMERVILLE</t>
  </si>
  <si>
    <t>(843) 875-3151</t>
  </si>
  <si>
    <t>0878</t>
  </si>
  <si>
    <t>0878 PBC METTER GA</t>
  </si>
  <si>
    <t>550 W LYTELL ST</t>
  </si>
  <si>
    <t>METTER</t>
  </si>
  <si>
    <t>GA</t>
  </si>
  <si>
    <t>(912) 685-3112</t>
  </si>
  <si>
    <t>0476</t>
  </si>
  <si>
    <t>0476 PBC ROCK HILL SC</t>
  </si>
  <si>
    <t>457 SPRINGDALE ROAD</t>
  </si>
  <si>
    <t>ROCK HILL</t>
  </si>
  <si>
    <t>(803) 324-7688</t>
  </si>
  <si>
    <t>0467</t>
  </si>
  <si>
    <t>0467 PBC SPARTANBURG SC</t>
  </si>
  <si>
    <t>729 SOUTH CHURCH STRRET</t>
  </si>
  <si>
    <t>SPARTANBURG</t>
  </si>
  <si>
    <t>(864) 594-4646</t>
  </si>
  <si>
    <t>0267</t>
  </si>
  <si>
    <t>0267 PBC SAVANNAH GA</t>
  </si>
  <si>
    <t>4009 MONTGOMERY STREET</t>
  </si>
  <si>
    <t>SAVANNAH</t>
  </si>
  <si>
    <t>(912) 233-9291</t>
  </si>
  <si>
    <t>02309</t>
  </si>
  <si>
    <t>2309 PBC CHERRYVILLE NC</t>
  </si>
  <si>
    <t>152 COMMERCE DRIVE</t>
  </si>
  <si>
    <t>CHERRYVILLE</t>
  </si>
  <si>
    <t>NC</t>
  </si>
  <si>
    <t>(704) 736-2640</t>
  </si>
  <si>
    <t>0471</t>
  </si>
  <si>
    <t>0471 PBC BEAUFORT SC</t>
  </si>
  <si>
    <t>287 BROAD RIVER BLVD</t>
  </si>
  <si>
    <t>BEAUFORT</t>
  </si>
  <si>
    <t>0470</t>
  </si>
  <si>
    <t>0470 PBC CHARLESTON SC</t>
  </si>
  <si>
    <t>1951 ALGONQUIN ROAD</t>
  </si>
  <si>
    <t>CHARLESTON</t>
  </si>
  <si>
    <t>(843) 720-8571</t>
  </si>
  <si>
    <t>N Florida / S Georgia Mkt</t>
  </si>
  <si>
    <t>0251</t>
  </si>
  <si>
    <t>0251 PBC JACKSONVILLE FL</t>
  </si>
  <si>
    <t>6921 PHILIPS PLACE</t>
  </si>
  <si>
    <t>JACKSONVILLE</t>
  </si>
  <si>
    <t>(904) 262-6547</t>
  </si>
  <si>
    <t>0274</t>
  </si>
  <si>
    <t>0274 PBC VALDOSTA GA</t>
  </si>
  <si>
    <t>1525 MADISON HWY</t>
  </si>
  <si>
    <t>VALDOSTA</t>
  </si>
  <si>
    <t>(912) 244-2833</t>
  </si>
  <si>
    <t>South Florida Mkt</t>
  </si>
  <si>
    <t>0875</t>
  </si>
  <si>
    <t>0875 PBC FT PIERCE FL</t>
  </si>
  <si>
    <t>3620 CROSSROADS PARKWAY</t>
  </si>
  <si>
    <t>FORT PIERCE</t>
  </si>
  <si>
    <t>(772) 409-2970</t>
  </si>
  <si>
    <t>0254</t>
  </si>
  <si>
    <t>0254 PBC MIAMI FL</t>
  </si>
  <si>
    <t>8701 NW 93RD ST</t>
  </si>
  <si>
    <t>DORAL</t>
  </si>
  <si>
    <t>ATTN: PEDRO RODRIGUEZ</t>
  </si>
  <si>
    <t>02647</t>
  </si>
  <si>
    <t>2647 PBC POMPANO BEACH FL</t>
  </si>
  <si>
    <t>2121 NW 15TH AVE</t>
  </si>
  <si>
    <t>POMPANO BEACH</t>
  </si>
  <si>
    <t>(561)848.1000Ã‚Â </t>
  </si>
  <si>
    <t>02648</t>
  </si>
  <si>
    <t>2648 PBC RIVIERA BEACH FL</t>
  </si>
  <si>
    <t>7305 GARDEN RD</t>
  </si>
  <si>
    <t>RIVIERA BEACH</t>
  </si>
  <si>
    <t>(561) 848-1000</t>
  </si>
  <si>
    <t>West Florida Mkt</t>
  </si>
  <si>
    <t>0258</t>
  </si>
  <si>
    <t>0258 PBC HOLIDAY FL</t>
  </si>
  <si>
    <t>5406 WHIPPOORWILL DRIVE</t>
  </si>
  <si>
    <t>HOLIDAY</t>
  </si>
  <si>
    <t>(727) 417-6001</t>
  </si>
  <si>
    <t>0259</t>
  </si>
  <si>
    <t>0259 PBC STPETERSBURG FL</t>
  </si>
  <si>
    <t>4451 34TH STREET NORTH</t>
  </si>
  <si>
    <t>SAINT PETERSBURG</t>
  </si>
  <si>
    <t>(352) 476-3166</t>
  </si>
  <si>
    <t>0249</t>
  </si>
  <si>
    <t>0249 PBC FORT MYERS FL</t>
  </si>
  <si>
    <t>3625 DR MARTIN LUTHER KING BLVD</t>
  </si>
  <si>
    <t>FORT MYERS</t>
  </si>
  <si>
    <t>(239) 337-2011</t>
  </si>
  <si>
    <t>0250</t>
  </si>
  <si>
    <t>0250 PBC NAPELS FL</t>
  </si>
  <si>
    <t>1225 INDUSTRIAL BLVD</t>
  </si>
  <si>
    <t>NAPLES</t>
  </si>
  <si>
    <t>(239) 643-4459</t>
  </si>
  <si>
    <t>0248</t>
  </si>
  <si>
    <t>0248 PBC SARASOTA FL</t>
  </si>
  <si>
    <t>7881A FRUITVILLE ROAD</t>
  </si>
  <si>
    <t>SARASOTA</t>
  </si>
  <si>
    <t>(800) 226-6004</t>
  </si>
  <si>
    <t>0260</t>
  </si>
  <si>
    <t>0260 PBC TAMPA FL</t>
  </si>
  <si>
    <t>11315 N 30TH STREET</t>
  </si>
  <si>
    <t>TAMPA</t>
  </si>
  <si>
    <t>(352) 213-1281</t>
  </si>
  <si>
    <t>Louisiana Mkt</t>
  </si>
  <si>
    <t>02774</t>
  </si>
  <si>
    <t>2774 PBC LIVINGSTON LA</t>
  </si>
  <si>
    <t>28517 S FROST RD</t>
  </si>
  <si>
    <t>LIVINGSTON</t>
  </si>
  <si>
    <t>LA</t>
  </si>
  <si>
    <t>(225) 283-0600</t>
  </si>
  <si>
    <t>02776</t>
  </si>
  <si>
    <t>2776 PBC MONROE LA</t>
  </si>
  <si>
    <t>2301 RUFFIN DR</t>
  </si>
  <si>
    <t>MONROE</t>
  </si>
  <si>
    <t>02777</t>
  </si>
  <si>
    <t>2777 PBC Harahan LA</t>
  </si>
  <si>
    <t>286 JUDGE EDWARD DUFRESNE PKWY</t>
  </si>
  <si>
    <t>LULING</t>
  </si>
  <si>
    <t>JAMES TRICHE 985-859-6186</t>
  </si>
  <si>
    <t>DMV Mkt</t>
  </si>
  <si>
    <t>0243</t>
  </si>
  <si>
    <t>0243PBC NEWINGTON VA 0243</t>
  </si>
  <si>
    <t>8550 Terminal Road</t>
  </si>
  <si>
    <t>LORTON</t>
  </si>
  <si>
    <t>VA</t>
  </si>
  <si>
    <t>469-298-7371</t>
  </si>
  <si>
    <t>0244</t>
  </si>
  <si>
    <t>0244 PBC LA PLATA MD</t>
  </si>
  <si>
    <t>6405 CRAIN HIGHWAY</t>
  </si>
  <si>
    <t>LA PLATA</t>
  </si>
  <si>
    <t>(301) 870-3062</t>
  </si>
  <si>
    <t>0245</t>
  </si>
  <si>
    <t>0245 PBC CHEVERLY MD</t>
  </si>
  <si>
    <t>2611 PEPSI PLACE</t>
  </si>
  <si>
    <t>CHEVERLY</t>
  </si>
  <si>
    <t>Darryl Clausell</t>
  </si>
  <si>
    <t>0310</t>
  </si>
  <si>
    <t>0310 PBC FREDERICK MD</t>
  </si>
  <si>
    <t>631 SOLAREX COURT</t>
  </si>
  <si>
    <t>FREDERICK</t>
  </si>
  <si>
    <t>(301) 682-4105</t>
  </si>
  <si>
    <t>0311</t>
  </si>
  <si>
    <t>0311 PBC WILLIAMSPORT MD</t>
  </si>
  <si>
    <t>16425 ELLIOTT PKWYWAY</t>
  </si>
  <si>
    <t>(301) 582-5050</t>
  </si>
  <si>
    <t>03301</t>
  </si>
  <si>
    <t>3301 PBC Columbia MD</t>
  </si>
  <si>
    <t>6751 Alexander Bell Dr Suite 200</t>
  </si>
  <si>
    <t>03446</t>
  </si>
  <si>
    <t>3446 PBC WHITE MARSH MD</t>
  </si>
  <si>
    <t>6210 DAYS COVE #100</t>
  </si>
  <si>
    <t>WHITE MARSH</t>
  </si>
  <si>
    <t>(410) 366-3500</t>
  </si>
  <si>
    <t>Georgia Mkt</t>
  </si>
  <si>
    <t>0263</t>
  </si>
  <si>
    <t>0263 PBC ATLANTA GA</t>
  </si>
  <si>
    <t>1480 CHATTAHOOCHEE AVE</t>
  </si>
  <si>
    <t>ATLANTA</t>
  </si>
  <si>
    <t>(404) 355-1480</t>
  </si>
  <si>
    <t>02312</t>
  </si>
  <si>
    <t>2312 PBC STONE MOUNTAIN GA</t>
  </si>
  <si>
    <t>1644 ROCK MOUNTAIN BLVD</t>
  </si>
  <si>
    <t>STONE MOUNTAIN</t>
  </si>
  <si>
    <t>(770) 6510-7300</t>
  </si>
  <si>
    <t>0930</t>
  </si>
  <si>
    <t>0930 PBC CHATTANOOGA TN</t>
  </si>
  <si>
    <t>3609 AMNICOLA HIGHWAY</t>
  </si>
  <si>
    <t>CHATTANOOGA</t>
  </si>
  <si>
    <t>(423) 493-1110</t>
  </si>
  <si>
    <t>0264</t>
  </si>
  <si>
    <t>0264 PBC ATHENS GA</t>
  </si>
  <si>
    <t>4885 ATLANTA HWY</t>
  </si>
  <si>
    <t>BOGART</t>
  </si>
  <si>
    <t>(770) 725-2900</t>
  </si>
  <si>
    <t>0262</t>
  </si>
  <si>
    <t>0262 PBC AUGUSTA GA</t>
  </si>
  <si>
    <t>3904 OLD TRAIL ROAD</t>
  </si>
  <si>
    <t>AUGUSTA</t>
  </si>
  <si>
    <t>(706) 650-5300</t>
  </si>
  <si>
    <t>0265</t>
  </si>
  <si>
    <t>0265 PBC GAINESVILLE GA</t>
  </si>
  <si>
    <t>2220 CENTENNIAL DRIVE</t>
  </si>
  <si>
    <t>(770) 534-5221</t>
  </si>
  <si>
    <t>02116</t>
  </si>
  <si>
    <t>2116 PBC MACON GA</t>
  </si>
  <si>
    <t>4541 HOUSTON AVENUE</t>
  </si>
  <si>
    <t>MACON</t>
  </si>
  <si>
    <t>(478) 781-1600</t>
  </si>
  <si>
    <t>Tennessee / WKY Mkt</t>
  </si>
  <si>
    <t>0928</t>
  </si>
  <si>
    <t>0928 PBC COLUMBIA TN</t>
  </si>
  <si>
    <t>2204 OAKLAND PARKWAY</t>
  </si>
  <si>
    <t>(931) 388-2313</t>
  </si>
  <si>
    <t>0478</t>
  </si>
  <si>
    <t>0478 PBC KNOXVILLE TN</t>
  </si>
  <si>
    <t>3501 MIDDLEBROOK PIKE</t>
  </si>
  <si>
    <t>KNOXVILLE</t>
  </si>
  <si>
    <t>(865)- 523-9145</t>
  </si>
  <si>
    <t>0927</t>
  </si>
  <si>
    <t>0927 PBC NASHVILLE TN SALES</t>
  </si>
  <si>
    <t>7021 WESTBELT DRIVE</t>
  </si>
  <si>
    <t>NASHVILLE</t>
  </si>
  <si>
    <t>(615) 350-4800</t>
  </si>
  <si>
    <t>02766</t>
  </si>
  <si>
    <t>2766 PBC LOUISVILLE KY</t>
  </si>
  <si>
    <t>4010 CRITTENDEN DRIVE</t>
  </si>
  <si>
    <t>LOUISVILLE</t>
  </si>
  <si>
    <t>(502) 375-5235</t>
  </si>
  <si>
    <t>0484</t>
  </si>
  <si>
    <t>0484 PBC JOHNSON CITY TN</t>
  </si>
  <si>
    <t>905 EAST LAKEVIEW DRIVE</t>
  </si>
  <si>
    <t>JOHNSON CITY</t>
  </si>
  <si>
    <t>(423) 928-9211</t>
  </si>
  <si>
    <t>02767</t>
  </si>
  <si>
    <t>2767 PBC ELIZABETHTOWN KY</t>
  </si>
  <si>
    <t>1215 HAWKINS DRIVE</t>
  </si>
  <si>
    <t>ELIZABETHTOWN</t>
  </si>
  <si>
    <t>(270) 769-2351</t>
  </si>
  <si>
    <t>0481</t>
  </si>
  <si>
    <t>0481 PBC COOKEVILLE TN</t>
  </si>
  <si>
    <t>237 WEST SPRING ST</t>
  </si>
  <si>
    <t>COOKEVILLE</t>
  </si>
  <si>
    <t>(931) 528-8469</t>
  </si>
  <si>
    <t>West Virginia / EKY Mkt</t>
  </si>
  <si>
    <t>0528</t>
  </si>
  <si>
    <t>0528 PBC CHARLESTON WV</t>
  </si>
  <si>
    <t>100 INDEPENDENT AVE</t>
  </si>
  <si>
    <t>NITRO</t>
  </si>
  <si>
    <t>WV</t>
  </si>
  <si>
    <t>(304) 759-2832</t>
  </si>
  <si>
    <t>0524</t>
  </si>
  <si>
    <t>0524 PBC HUNTINGTON WV</t>
  </si>
  <si>
    <t>1531 MONROE AVENUE</t>
  </si>
  <si>
    <t>HUNTINGTON</t>
  </si>
  <si>
    <t>(304) 690-0602</t>
  </si>
  <si>
    <t>0526</t>
  </si>
  <si>
    <t>0526 PBC PARKERSBURG WV</t>
  </si>
  <si>
    <t>500 SOUTHERN HIGHWAY</t>
  </si>
  <si>
    <t>MINERAL WELLS</t>
  </si>
  <si>
    <t>(304) 759-2805</t>
  </si>
  <si>
    <t>01495</t>
  </si>
  <si>
    <t>1495 PBC PRINCETON WV</t>
  </si>
  <si>
    <t>730 ROGERS STREET</t>
  </si>
  <si>
    <t>PRINCETON</t>
  </si>
  <si>
    <t>(304) 425-9525</t>
  </si>
  <si>
    <t>01497</t>
  </si>
  <si>
    <t>1497 PBC FAIRMONT WV</t>
  </si>
  <si>
    <t>212 VAN KIRK DRIVE</t>
  </si>
  <si>
    <t>FAIRMONT</t>
  </si>
  <si>
    <t>(304) 534-4821</t>
  </si>
  <si>
    <t>0302</t>
  </si>
  <si>
    <t>0302 PBC PIKEVILLE KY</t>
  </si>
  <si>
    <t>3591 NORTH MAYO TRAIL</t>
  </si>
  <si>
    <t>PIKEVILLE</t>
  </si>
  <si>
    <t>(606) 433-5804</t>
  </si>
  <si>
    <t>Virginia Mkt</t>
  </si>
  <si>
    <t>0510</t>
  </si>
  <si>
    <t>0510 PBC DANVILLE VA</t>
  </si>
  <si>
    <t>1001 RIVERSIDE DRIVE</t>
  </si>
  <si>
    <t>DANVILLE</t>
  </si>
  <si>
    <t>(434) 792-4512</t>
  </si>
  <si>
    <t>0518</t>
  </si>
  <si>
    <t>0518 PBC FREDERICKSBURG VA</t>
  </si>
  <si>
    <t>11551 SHANNON DRIVE</t>
  </si>
  <si>
    <t>FREDERICKSBURG</t>
  </si>
  <si>
    <t>(540) 710-5102</t>
  </si>
  <si>
    <t>028</t>
  </si>
  <si>
    <t>0028 PBC LYNCHBURG VA</t>
  </si>
  <si>
    <t>121 BRADLEY DRIVE</t>
  </si>
  <si>
    <t>LYNCHBURG</t>
  </si>
  <si>
    <t>(434) 528-5107</t>
  </si>
  <si>
    <t>0512</t>
  </si>
  <si>
    <t>0512 PBC NEW RIVER PLANT VA</t>
  </si>
  <si>
    <t>200 PEPSI WAY</t>
  </si>
  <si>
    <t>WYTHEVILLE</t>
  </si>
  <si>
    <t>(276) 228-7841</t>
  </si>
  <si>
    <t>0516</t>
  </si>
  <si>
    <t>0516 PBC NEWPORT NEWS VA</t>
  </si>
  <si>
    <t>17200 WARWICK BLVD</t>
  </si>
  <si>
    <t>NEWPORT NEWS</t>
  </si>
  <si>
    <t>(757) 888-9263</t>
  </si>
  <si>
    <t>0514</t>
  </si>
  <si>
    <t>0514 PBC NORFOLK VA</t>
  </si>
  <si>
    <t>1194 PINERIDGE ROAD</t>
  </si>
  <si>
    <t>NORFOLK</t>
  </si>
  <si>
    <t>(757) 858-4209</t>
  </si>
  <si>
    <t>03603</t>
  </si>
  <si>
    <t>3603 PBC RIVER CITY VA</t>
  </si>
  <si>
    <t>1520 WILLIS ROAD</t>
  </si>
  <si>
    <t>NORTH CHESTERFIELD</t>
  </si>
  <si>
    <t>(804) 783-6209</t>
  </si>
  <si>
    <t>0522</t>
  </si>
  <si>
    <t>0522 PBC ROANOKE VA</t>
  </si>
  <si>
    <t>226 LEE HIGHWAY</t>
  </si>
  <si>
    <t>ROANOKE</t>
  </si>
  <si>
    <t>(540) 966-5266</t>
  </si>
  <si>
    <t>PBC South Total</t>
  </si>
  <si>
    <t>Los Angeles Mkt</t>
  </si>
  <si>
    <t>Central California Mkt</t>
  </si>
  <si>
    <t>Colorado Mkt</t>
  </si>
  <si>
    <t>Northern California Mkt</t>
  </si>
  <si>
    <t>Pacific Northwest Mkt</t>
  </si>
  <si>
    <t>Rockies Mkt</t>
  </si>
  <si>
    <t>Southwest Mkt</t>
  </si>
  <si>
    <t>Southern California Mkt</t>
  </si>
  <si>
    <t>PBC Central</t>
  </si>
  <si>
    <t>Chicagoland Mkt</t>
  </si>
  <si>
    <t>02708</t>
  </si>
  <si>
    <t>2708 PBC CHICAGO 35TH STREET IL</t>
  </si>
  <si>
    <t>1400 W 35TH STREET</t>
  </si>
  <si>
    <t>CHICAGO</t>
  </si>
  <si>
    <t>IL</t>
  </si>
  <si>
    <t>(773)- .893.2172</t>
  </si>
  <si>
    <t>02711</t>
  </si>
  <si>
    <t>2711 PBC MORTON IL</t>
  </si>
  <si>
    <t>801 W BIRCHWOOD</t>
  </si>
  <si>
    <t>MORTON</t>
  </si>
  <si>
    <t>(309) 266-2408</t>
  </si>
  <si>
    <t>Dakotas / Minnesota Mkt</t>
  </si>
  <si>
    <t>02824</t>
  </si>
  <si>
    <t>2824 PBC GRAND FORKS ND</t>
  </si>
  <si>
    <t>2118 N COLUMBIA ROAD</t>
  </si>
  <si>
    <t>GRAND FORKS</t>
  </si>
  <si>
    <t>ND</t>
  </si>
  <si>
    <t>(701) 772-6644</t>
  </si>
  <si>
    <t>02862</t>
  </si>
  <si>
    <t>2862 PBC SIOUX FALLS SD</t>
  </si>
  <si>
    <t>2400 EAST 52ND ST NORTH</t>
  </si>
  <si>
    <t>SIOUX FALLS</t>
  </si>
  <si>
    <t>SD</t>
  </si>
  <si>
    <t>(605) 336-2313</t>
  </si>
  <si>
    <t>Iowa / Nebraska Mkt</t>
  </si>
  <si>
    <t>02669</t>
  </si>
  <si>
    <t>2669 PBC URBANDALE IA</t>
  </si>
  <si>
    <t>3825 106TH STREET</t>
  </si>
  <si>
    <t>URBANDALE</t>
  </si>
  <si>
    <t>IA</t>
  </si>
  <si>
    <t>(515) 251.3302</t>
  </si>
  <si>
    <t>0358</t>
  </si>
  <si>
    <t>0358 PBC OMAHA NE</t>
  </si>
  <si>
    <t>4603 S 72ND STREET</t>
  </si>
  <si>
    <t>OMAHA</t>
  </si>
  <si>
    <t>NE</t>
  </si>
  <si>
    <t>(402) 331-5600</t>
  </si>
  <si>
    <t>Twin Cities / Wisconsin Mkt</t>
  </si>
  <si>
    <t>02877</t>
  </si>
  <si>
    <t>2877 PBC MILWAUKEE WI</t>
  </si>
  <si>
    <t>5500 N LOVERS LANE ROAD</t>
  </si>
  <si>
    <t>MILWAUKEE</t>
  </si>
  <si>
    <t>WI</t>
  </si>
  <si>
    <t>(414)463-4500</t>
  </si>
  <si>
    <t>0346</t>
  </si>
  <si>
    <t>0346 PBC BURNSVILLE MN BU LOC</t>
  </si>
  <si>
    <t>1300 East Cliff road</t>
  </si>
  <si>
    <t>BURNSVILLE</t>
  </si>
  <si>
    <t>MN</t>
  </si>
  <si>
    <t>(blank)</t>
  </si>
  <si>
    <t>St. Louis Mkt</t>
  </si>
  <si>
    <t>03748</t>
  </si>
  <si>
    <t>3748 PBC ST. LOUIS MO HANLEY WAREHOUSE</t>
  </si>
  <si>
    <t>5400 N Hanley Rd.</t>
  </si>
  <si>
    <t>SAINT LOUIS</t>
  </si>
  <si>
    <t>MO</t>
  </si>
  <si>
    <t>Maamoon Abueluf</t>
  </si>
  <si>
    <t>Great Plains Mkt</t>
  </si>
  <si>
    <t>02796</t>
  </si>
  <si>
    <t>2796 PBC COLUMBIA MO</t>
  </si>
  <si>
    <t>114 BUSINESS LOOP 70 WEST</t>
  </si>
  <si>
    <t>P.O. BOX P</t>
  </si>
  <si>
    <t>02764</t>
  </si>
  <si>
    <t>2764 PBC OLATHE KS</t>
  </si>
  <si>
    <t>1775 KANSAS CTIY ROAD</t>
  </si>
  <si>
    <t>OLATHE</t>
  </si>
  <si>
    <t>KS</t>
  </si>
  <si>
    <t>(913) 791-3000</t>
  </si>
  <si>
    <t>0299</t>
  </si>
  <si>
    <t>0299 PBC WICHITA KS</t>
  </si>
  <si>
    <t>101 WEST 48TH STREET</t>
  </si>
  <si>
    <t>WICHITA</t>
  </si>
  <si>
    <t>(316) 522-3131</t>
  </si>
  <si>
    <t>0291</t>
  </si>
  <si>
    <t>0291 PBC DODGE CITY KS</t>
  </si>
  <si>
    <t>811 E WYATT EARP EAST</t>
  </si>
  <si>
    <t>DODGE CITY</t>
  </si>
  <si>
    <t>(620) 227-8123</t>
  </si>
  <si>
    <t>02802</t>
  </si>
  <si>
    <t>2802 PBC SEDALIA MO</t>
  </si>
  <si>
    <t>2910 W BROADWAY</t>
  </si>
  <si>
    <t>SEDALIA</t>
  </si>
  <si>
    <t>P.O. Box 391</t>
  </si>
  <si>
    <t>0292</t>
  </si>
  <si>
    <t>0292 PBC GARDEN CITY KS</t>
  </si>
  <si>
    <t>355 Industrial Park</t>
  </si>
  <si>
    <t>GARDEN CITY</t>
  </si>
  <si>
    <t>(620) 275-5312</t>
  </si>
  <si>
    <t>0293</t>
  </si>
  <si>
    <t>0293 PBC HAYS KS</t>
  </si>
  <si>
    <t>1860A E 8TH STREET</t>
  </si>
  <si>
    <t>HAYS</t>
  </si>
  <si>
    <t>(785) 628-3024</t>
  </si>
  <si>
    <t>02803</t>
  </si>
  <si>
    <t>2803 PBC SPRINGFIELD MO</t>
  </si>
  <si>
    <t>2200 E TURNER</t>
  </si>
  <si>
    <t>SPRINGFIELD</t>
  </si>
  <si>
    <t>(417) 862-9238</t>
  </si>
  <si>
    <t>02806</t>
  </si>
  <si>
    <t>2806 PBC ST JOSEPH MO</t>
  </si>
  <si>
    <t>227 CHEROKEE STREET</t>
  </si>
  <si>
    <t>SAINT JOSEPH</t>
  </si>
  <si>
    <t>(816) 238-2467</t>
  </si>
  <si>
    <t>Oklahoma Mkt</t>
  </si>
  <si>
    <t>0914</t>
  </si>
  <si>
    <t>0914 PBC TULSA OK</t>
  </si>
  <si>
    <t>510 WEST SKELLY DRIVE</t>
  </si>
  <si>
    <t>TULSA</t>
  </si>
  <si>
    <t>OK</t>
  </si>
  <si>
    <t>0979</t>
  </si>
  <si>
    <t>0979 PBC OKLAHOMA CITY OK</t>
  </si>
  <si>
    <t>14501 N KELLY AVE</t>
  </si>
  <si>
    <t>OKLAHOMA CITY</t>
  </si>
  <si>
    <t>0418</t>
  </si>
  <si>
    <t>0418 PBC ADA OK</t>
  </si>
  <si>
    <t>3801 N BROADWAY AVE</t>
  </si>
  <si>
    <t>ADA</t>
  </si>
  <si>
    <t>0917</t>
  </si>
  <si>
    <t>0917 PBC COFFEYVILLE KS</t>
  </si>
  <si>
    <t>2406 N US HWY 169</t>
  </si>
  <si>
    <t>COFFEYVILLE</t>
  </si>
  <si>
    <t>0420</t>
  </si>
  <si>
    <t>0420 PBC ENID OK</t>
  </si>
  <si>
    <t>5801 E OWEN K. GARRIOTT</t>
  </si>
  <si>
    <t>ENID</t>
  </si>
  <si>
    <t>0416</t>
  </si>
  <si>
    <t>0416 PBC HUGO OK</t>
  </si>
  <si>
    <t>200 PEPSI-COLA AVE</t>
  </si>
  <si>
    <t>HUGO</t>
  </si>
  <si>
    <t>0912</t>
  </si>
  <si>
    <t>0912 PBC JOPLIN MO</t>
  </si>
  <si>
    <t>7911 E. 24TH PLACE</t>
  </si>
  <si>
    <t>JOPLIN</t>
  </si>
  <si>
    <t>0417</t>
  </si>
  <si>
    <t>0417 PBC LAWTON OK</t>
  </si>
  <si>
    <t>209 SE SIMPSON AVE</t>
  </si>
  <si>
    <t>LAWTON</t>
  </si>
  <si>
    <t>North Texas Mkt</t>
  </si>
  <si>
    <t>0496</t>
  </si>
  <si>
    <t>0496 PBC TYLER TX</t>
  </si>
  <si>
    <t>5201 BLUE MOUND RD</t>
  </si>
  <si>
    <t>FORT WORTH</t>
  </si>
  <si>
    <t>TX</t>
  </si>
  <si>
    <t>0494</t>
  </si>
  <si>
    <t>0494 PBC MESQUITE TX</t>
  </si>
  <si>
    <t>4532 HIGHWAY 67 E</t>
  </si>
  <si>
    <t>MESQUITE</t>
  </si>
  <si>
    <t>0501</t>
  </si>
  <si>
    <t>0501 PBC TYLER TX</t>
  </si>
  <si>
    <t>12211 HIGHWAY 155 NORTH</t>
  </si>
  <si>
    <t>TYLER</t>
  </si>
  <si>
    <t>02623</t>
  </si>
  <si>
    <t>2623 PBC WICHITA FALLS TX</t>
  </si>
  <si>
    <t>1100 7TH STREET</t>
  </si>
  <si>
    <t>WICHITA FALLS</t>
  </si>
  <si>
    <t>(940) 322-5416</t>
  </si>
  <si>
    <t>0495</t>
  </si>
  <si>
    <t>0495 PBC SHERMAN TX</t>
  </si>
  <si>
    <t>4817 MARSHALL DRIVE</t>
  </si>
  <si>
    <t>SHERMAN</t>
  </si>
  <si>
    <t>South Texas Mkt</t>
  </si>
  <si>
    <t>0500</t>
  </si>
  <si>
    <t>0500 PBC CONROE TX</t>
  </si>
  <si>
    <t>222 LOOP 336 EAST</t>
  </si>
  <si>
    <t>CONROE</t>
  </si>
  <si>
    <t>0505</t>
  </si>
  <si>
    <t>0505 PBC HIDALGO TX</t>
  </si>
  <si>
    <t>1601 N INTERNATIONAL BLVD</t>
  </si>
  <si>
    <t>HIDALGO</t>
  </si>
  <si>
    <t>0497</t>
  </si>
  <si>
    <t>0497 PBC HOUSTON TX</t>
  </si>
  <si>
    <t>9300 LAPORTE FREEWAY</t>
  </si>
  <si>
    <t>HOUSTON</t>
  </si>
  <si>
    <t>(281) 642-1823</t>
  </si>
  <si>
    <t>0506</t>
  </si>
  <si>
    <t>0506 PBC SAN ANTONIO TX</t>
  </si>
  <si>
    <t>6100 NE LOOP 410</t>
  </si>
  <si>
    <t>SAN ANTONIO</t>
  </si>
  <si>
    <t>0492</t>
  </si>
  <si>
    <t>0492 PBC BEAUMONT TX</t>
  </si>
  <si>
    <t>2750 W CARDINAL DR</t>
  </si>
  <si>
    <t>BEAUMONT</t>
  </si>
  <si>
    <t>02605</t>
  </si>
  <si>
    <t>2605 PBC HALLETTSVILLE TX</t>
  </si>
  <si>
    <t>1415 US HIGHWAY 90-A E</t>
  </si>
  <si>
    <t>HALLETTSVILLE</t>
  </si>
  <si>
    <t>02621</t>
  </si>
  <si>
    <t>2621 PBC LAREDO TX</t>
  </si>
  <si>
    <t>4700 N SANTA MARIA</t>
  </si>
  <si>
    <t>LAREDO</t>
  </si>
  <si>
    <t>02622</t>
  </si>
  <si>
    <t>2622 PBC UVALDE TX</t>
  </si>
  <si>
    <t>7 LOUIS STROUP DRIVE</t>
  </si>
  <si>
    <t>UVALDE</t>
  </si>
  <si>
    <t>02607</t>
  </si>
  <si>
    <t>2607 PBC WHARTON TX</t>
  </si>
  <si>
    <t>505 RUGELEY LANE</t>
  </si>
  <si>
    <t>WHARTON</t>
  </si>
  <si>
    <t>02620</t>
  </si>
  <si>
    <t>2620 PBC DEL RIO TX</t>
  </si>
  <si>
    <t>131 FOSTER DRIVE</t>
  </si>
  <si>
    <t>DEL RIO</t>
  </si>
  <si>
    <t>CENTRAL TEXAS MKT</t>
  </si>
  <si>
    <t>02628</t>
  </si>
  <si>
    <t>2628 PBC ABILENE TX ADMIN</t>
  </si>
  <si>
    <t>650 COLONIAL DR.</t>
  </si>
  <si>
    <t>ABILENE</t>
  </si>
  <si>
    <t>(325)437-6706</t>
  </si>
  <si>
    <t>0487</t>
  </si>
  <si>
    <t>0487 PBC AUSTIN TX</t>
  </si>
  <si>
    <t>9010 WALL STREET</t>
  </si>
  <si>
    <t>AUSTIN</t>
  </si>
  <si>
    <t>0488</t>
  </si>
  <si>
    <t>0488 PBC BRYAN TX</t>
  </si>
  <si>
    <t>1801 SHILOH DR</t>
  </si>
  <si>
    <t>BRYAN</t>
  </si>
  <si>
    <t>02617</t>
  </si>
  <si>
    <t>2617 PBC MIDLAND TX</t>
  </si>
  <si>
    <t>2202 TX LOOP 40</t>
  </si>
  <si>
    <t>ODESSA</t>
  </si>
  <si>
    <t>(432) 266-8369</t>
  </si>
  <si>
    <t>02625</t>
  </si>
  <si>
    <t>2625 PBC SAN ANGELO TX</t>
  </si>
  <si>
    <t>1023 FOSTER DRIVE</t>
  </si>
  <si>
    <t>SAN ANGELO</t>
  </si>
  <si>
    <t>0485</t>
  </si>
  <si>
    <t>0485 PBC WACO TX</t>
  </si>
  <si>
    <t>2000 LA SALLE AVEE</t>
  </si>
  <si>
    <t>WACO</t>
  </si>
  <si>
    <t>02619</t>
  </si>
  <si>
    <t>2619 PBC FT STOCKTON TX</t>
  </si>
  <si>
    <t>1301 N NELSON STREET</t>
  </si>
  <si>
    <t>FORT STOCKTON</t>
  </si>
  <si>
    <t>0502</t>
  </si>
  <si>
    <t>0502 PBC LUFKIN TX</t>
  </si>
  <si>
    <t>3500 N JOHN REDDITT DR</t>
  </si>
  <si>
    <t>LUFKIN</t>
  </si>
  <si>
    <t>PBC Central Total</t>
  </si>
  <si>
    <t>Grand Total</t>
  </si>
  <si>
    <t>VALUE ADDED PROTEIN</t>
  </si>
  <si>
    <t>APS No:</t>
  </si>
  <si>
    <t>Dimensions:</t>
  </si>
  <si>
    <t>56” L x 3” D x 3” W</t>
  </si>
  <si>
    <t>Carton Pack Out</t>
  </si>
  <si>
    <t>Cost</t>
  </si>
  <si>
    <t>Total Spend</t>
  </si>
  <si>
    <t>Requestor</t>
  </si>
  <si>
    <t>Facility Ship To</t>
  </si>
  <si>
    <t>QTY</t>
  </si>
  <si>
    <t>FRESNO CA</t>
  </si>
  <si>
    <t>James Schneider</t>
  </si>
  <si>
    <t>VISALIA CA</t>
  </si>
  <si>
    <t>Stephen Ruiz</t>
  </si>
  <si>
    <t>MODESTO CA</t>
  </si>
  <si>
    <t>BAKERSFIELD CA</t>
  </si>
  <si>
    <t>Alyk</t>
  </si>
  <si>
    <t>MOJAVE CA</t>
  </si>
  <si>
    <t>SANTA MARIA CA</t>
  </si>
  <si>
    <t>STOCKTON CA</t>
  </si>
  <si>
    <t>GREELEY CO</t>
  </si>
  <si>
    <t>Jim Vigil</t>
  </si>
  <si>
    <t>BRUSH CO</t>
  </si>
  <si>
    <t>Sadie</t>
  </si>
  <si>
    <t>DENVER CO</t>
  </si>
  <si>
    <t>Shawn Early</t>
  </si>
  <si>
    <t>MONTROSE CO</t>
  </si>
  <si>
    <t>GRAND JUNCTION CO</t>
  </si>
  <si>
    <t>CRAIG CO</t>
  </si>
  <si>
    <t>NEW CASTLE CO</t>
  </si>
  <si>
    <t>ALAMOSA CO</t>
  </si>
  <si>
    <t>LA JUNTA CO</t>
  </si>
  <si>
    <t>COLORADO SPRINGS CO</t>
  </si>
  <si>
    <t>Hawaii Mkt</t>
  </si>
  <si>
    <t>Honolulu, HI</t>
  </si>
  <si>
    <t>Rockey Bustamante</t>
  </si>
  <si>
    <t>Mauhi, HI</t>
  </si>
  <si>
    <t>KAILUA KONA HI</t>
  </si>
  <si>
    <t>Hilo, HI</t>
  </si>
  <si>
    <t>Kauai, HI</t>
  </si>
  <si>
    <t>CARSON CA</t>
  </si>
  <si>
    <t>Daniel Vartanian</t>
  </si>
  <si>
    <t>Robert Wolf</t>
  </si>
  <si>
    <t>SAN FERNANDO CA</t>
  </si>
  <si>
    <t>BALDWIN PARK CA</t>
  </si>
  <si>
    <t>BUENA PARK CA</t>
  </si>
  <si>
    <t>Kevin Hughes</t>
  </si>
  <si>
    <t>ALISO VIEJO CA</t>
  </si>
  <si>
    <t>VENTURA CA</t>
  </si>
  <si>
    <t>Ryan Dunford</t>
  </si>
  <si>
    <t>SANTA ROSA CA</t>
  </si>
  <si>
    <t>Ross Simmons</t>
  </si>
  <si>
    <t>Christopher Gray</t>
  </si>
  <si>
    <t>BENICIA CA</t>
  </si>
  <si>
    <t>Gilroy CA</t>
  </si>
  <si>
    <t>SACRAMENTO CA</t>
  </si>
  <si>
    <t>HAYWARD CA</t>
  </si>
  <si>
    <t>Eddie Betancourt</t>
  </si>
  <si>
    <t>REDDING CA</t>
  </si>
  <si>
    <t>EUREKA CA</t>
  </si>
  <si>
    <t>Brian Cooper</t>
  </si>
  <si>
    <t>YUBA CITY CA</t>
  </si>
  <si>
    <t>Joe Morrow</t>
  </si>
  <si>
    <t>PORTLAND, OR</t>
  </si>
  <si>
    <t>ANCHORAGE, AK</t>
  </si>
  <si>
    <t>FAIRBANKS, AK</t>
  </si>
  <si>
    <t>SEATTLE WA</t>
  </si>
  <si>
    <t>TACOMA WA</t>
  </si>
  <si>
    <t>EVERETT WA</t>
  </si>
  <si>
    <t>SPOKANE WA</t>
  </si>
  <si>
    <t>Chris Medford</t>
  </si>
  <si>
    <t>Jenny Harvey</t>
  </si>
  <si>
    <t>TILLAMOOK OR</t>
  </si>
  <si>
    <t>CORVALLIS OR</t>
  </si>
  <si>
    <t>MEDFORD OR</t>
  </si>
  <si>
    <t>LAS VEGAS NV</t>
  </si>
  <si>
    <t>HURRICANE UT</t>
  </si>
  <si>
    <t>KINGMAN AZ</t>
  </si>
  <si>
    <t>RENO NV</t>
  </si>
  <si>
    <t>Aaron Newman</t>
  </si>
  <si>
    <t>ELKO NV</t>
  </si>
  <si>
    <t>Robert Wolf/Kyto</t>
  </si>
  <si>
    <t>SALT LAKE CITY UT</t>
  </si>
  <si>
    <t>PRICE UT</t>
  </si>
  <si>
    <t>TWIN FALLS ID</t>
  </si>
  <si>
    <t>NAMPA ID</t>
  </si>
  <si>
    <t>NAMPA ID (sent to Phoenix)</t>
  </si>
  <si>
    <t>INDIO CA</t>
  </si>
  <si>
    <t>Dylan Buik</t>
  </si>
  <si>
    <t>RIVERSIDE CA</t>
  </si>
  <si>
    <t>Robert Gutierrez</t>
  </si>
  <si>
    <t>SAN DIEGO CA</t>
  </si>
  <si>
    <t>BRAWLEY CA</t>
  </si>
  <si>
    <t>YUMA AZ</t>
  </si>
  <si>
    <t>John Taylor</t>
  </si>
  <si>
    <t>PHOENIX AZ</t>
  </si>
  <si>
    <t>Rick Gleasman</t>
  </si>
  <si>
    <t>ALBUQUERQUE NM</t>
  </si>
  <si>
    <t>SANTA FE NM</t>
  </si>
  <si>
    <t>AMARILLO TX</t>
  </si>
  <si>
    <t>ROSWELL NM</t>
  </si>
  <si>
    <t>LUBBOCK TX</t>
  </si>
  <si>
    <t>CLOVIS NM</t>
  </si>
  <si>
    <t>AZTEC NM</t>
  </si>
  <si>
    <t>EL PASO TX</t>
  </si>
  <si>
    <t>LAS CRUCES NM</t>
  </si>
  <si>
    <t>TUCSON AZ</t>
  </si>
  <si>
    <t>Totals</t>
  </si>
  <si>
    <t>MASTER COST</t>
  </si>
  <si>
    <t>G Shake Vertical Suction Cup ---  PBAR-NARROW-12C-1002-45A</t>
  </si>
  <si>
    <t>MM Vertical Suction Cup  -- PBAR-WIDE-10C-1001-45A</t>
  </si>
  <si>
    <t>G Zero Vertical Suction Cup --- PBAR-TALLWIDE-10C-1038-45A</t>
  </si>
  <si>
    <t>Evolve Vertical Suction Cup  --- PBAR-NARROW-12C-1002-45A</t>
  </si>
  <si>
    <t>Aleah's Check 12/9/20</t>
  </si>
  <si>
    <t xml:space="preserve">+ West </t>
  </si>
  <si>
    <t>TOTAL: 12/9/20</t>
  </si>
  <si>
    <t>PO#</t>
  </si>
  <si>
    <t>TYPE</t>
  </si>
  <si>
    <t>PBC</t>
  </si>
  <si>
    <t>FedEx/UPS
(4 BOXES)</t>
  </si>
  <si>
    <t># of Locations FedEx</t>
  </si>
  <si>
    <t>Date of PO Received</t>
  </si>
  <si>
    <t>BILL-TO EMAIL</t>
  </si>
  <si>
    <t>NOTES</t>
  </si>
  <si>
    <t>BATCH #</t>
  </si>
  <si>
    <t>SUM</t>
  </si>
  <si>
    <t>SUM of Boxes per Location</t>
  </si>
  <si>
    <t>LTL
MIXED PALLETS</t>
  </si>
  <si>
    <t>LTL MIXED PALLETS</t>
  </si>
  <si>
    <t>TOTAL</t>
  </si>
  <si>
    <t>This List</t>
  </si>
  <si>
    <t>West List PBC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</si>
</sst>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m/d/yy;@"/>
    <numFmt numFmtId="165" formatCode="[&lt;=9999999]###\-####;\(###\)\ ###\-####"/>
    <numFmt numFmtId="166" formatCode="mm/dd/yy;@"/>
  </numFmts>
  <fonts count="46" x14ac:knownFonts="1">
    <font>
      <sz val="11"/>
      <color theme="1"/>
      <name val="Calibri"/>
      <family val="2"/>
      <scheme val="minor"/>
    </font>
    <font>
      <sz val="12"/>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sz val="12"/>
      <color rgb="FFFF0000"/>
      <name val="Verdana"/>
      <family val="2"/>
    </font>
    <font>
      <b/>
      <u/>
      <sz val="12"/>
      <color theme="1"/>
      <name val="Calibri"/>
      <family val="2"/>
      <scheme val="minor"/>
    </font>
    <font>
      <b/>
      <sz val="16"/>
      <color rgb="FFFF0000"/>
      <name val="Calibri"/>
      <family val="2"/>
      <scheme val="minor"/>
    </font>
    <font>
      <sz val="16"/>
      <color rgb="FF000000"/>
      <name val="Calibri"/>
      <family val="2"/>
      <scheme val="minor"/>
    </font>
    <font>
      <b/>
      <sz val="18"/>
      <color rgb="FFFF0000"/>
      <name val="Calibri"/>
      <family val="2"/>
      <scheme val="minor"/>
    </font>
    <font>
      <u/>
      <sz val="12"/>
      <name val="Calibri"/>
      <family val="2"/>
      <scheme val="minor"/>
    </font>
    <font>
      <sz val="10"/>
      <name val="Arial"/>
      <family val="2"/>
    </font>
    <font>
      <sz val="9"/>
      <color rgb="FF000000"/>
      <name val="Gill Sans MT"/>
      <family val="2"/>
    </font>
    <font>
      <sz val="11"/>
      <color rgb="FF1E1E1E"/>
      <name val="Calibri"/>
      <family val="2"/>
      <scheme val="minor"/>
    </font>
    <font>
      <sz val="11"/>
      <name val="Calibri"/>
      <family val="2"/>
      <scheme val="minor"/>
    </font>
    <font>
      <b/>
      <sz val="12"/>
      <color rgb="FF000000"/>
      <name val="Calibri"/>
      <family val="2"/>
    </font>
    <font>
      <sz val="12"/>
      <color rgb="FF000000"/>
      <name val="Calibri"/>
      <family val="2"/>
    </font>
    <font>
      <b/>
      <sz val="36"/>
      <color theme="1"/>
      <name val="Calibri"/>
      <family val="2"/>
      <scheme val="minor"/>
    </font>
    <font>
      <sz val="11"/>
      <color rgb="FF000000"/>
      <name val="Gill Sans MT"/>
      <family val="2"/>
    </font>
    <font>
      <b/>
      <sz val="11"/>
      <color theme="1"/>
      <name val="Calibri"/>
      <family val="2"/>
      <scheme val="minor"/>
    </font>
    <font>
      <b/>
      <sz val="12"/>
      <name val="Calibri"/>
      <family val="2"/>
      <scheme val="minor"/>
    </font>
    <font>
      <sz val="11"/>
      <color rgb="FFFFFF00"/>
      <name val="Calibri"/>
      <family val="2"/>
      <scheme val="minor"/>
    </font>
    <font>
      <b/>
      <sz val="11"/>
      <color rgb="FF000000"/>
      <name val="Calibri"/>
      <family val="2"/>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rgb="FFD9D9D9"/>
        <bgColor rgb="FFD9D9D9"/>
      </patternFill>
    </fill>
    <fill>
      <patternFill patternType="solid">
        <fgColor rgb="FF92D050"/>
        <bgColor rgb="FFD9D9D9"/>
      </patternFill>
    </fill>
    <fill>
      <patternFill patternType="solid">
        <fgColor rgb="FF00B050"/>
        <bgColor indexed="64"/>
      </patternFill>
    </fill>
    <fill>
      <patternFill patternType="solid">
        <fgColor theme="6" tint="0.79998168889431442"/>
        <bgColor indexed="64"/>
      </patternFill>
    </fill>
    <fill>
      <patternFill patternType="solid">
        <fgColor rgb="FFFFFF00"/>
        <bgColor rgb="FFD9D9D9"/>
      </patternFill>
    </fill>
    <fill>
      <patternFill patternType="solid">
        <fgColor rgb="FFFFFF00"/>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808080"/>
      </left>
      <right/>
      <top style="thin">
        <color rgb="FFFFFFFF"/>
      </top>
      <bottom style="medium">
        <color rgb="FF808080"/>
      </bottom>
      <diagonal/>
    </border>
    <border>
      <left/>
      <right/>
      <top style="thin">
        <color rgb="FFFFFFFF"/>
      </top>
      <bottom style="medium">
        <color rgb="FF808080"/>
      </bottom>
      <diagonal/>
    </border>
    <border>
      <left/>
      <right style="thin">
        <color rgb="FF808080"/>
      </right>
      <top style="thin">
        <color rgb="FFFFFFFF"/>
      </top>
      <bottom style="medium">
        <color rgb="FF808080"/>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808080"/>
      </right>
      <top style="thin">
        <color rgb="FFA6A6A6"/>
      </top>
      <bottom style="thin">
        <color rgb="FFA6A6A6"/>
      </bottom>
      <diagonal/>
    </border>
    <border>
      <left style="thin">
        <color rgb="FF8C8C8C"/>
      </left>
      <right style="thin">
        <color rgb="FF8C8C8C"/>
      </right>
      <top style="thin">
        <color rgb="FFA6A6A6"/>
      </top>
      <bottom style="thin">
        <color rgb="FFA6A6A6"/>
      </bottom>
      <diagonal/>
    </border>
    <border>
      <left/>
      <right style="thin">
        <color rgb="FFA6A6A6"/>
      </right>
      <top style="thin">
        <color rgb="FFA6A6A6"/>
      </top>
      <bottom style="thin">
        <color rgb="FFA6A6A6"/>
      </bottom>
      <diagonal/>
    </border>
    <border>
      <left/>
      <right/>
      <top style="thin">
        <color rgb="FFD9D9D9"/>
      </top>
      <bottom style="thin">
        <color rgb="FFD9D9D9"/>
      </bottom>
      <diagonal/>
    </border>
    <border>
      <left/>
      <right style="thin">
        <color rgb="FF808080"/>
      </right>
      <top style="thin">
        <color rgb="FFD9D9D9"/>
      </top>
      <bottom style="thin">
        <color rgb="FFD9D9D9"/>
      </bottom>
      <diagonal/>
    </border>
    <border>
      <left style="thin">
        <color rgb="FF8C8C8C"/>
      </left>
      <right style="thin">
        <color rgb="FF8C8C8C"/>
      </right>
      <top style="thin">
        <color rgb="FFD9D9D9"/>
      </top>
      <bottom style="thin">
        <color rgb="FFD9D9D9"/>
      </bottom>
      <diagonal/>
    </border>
    <border>
      <left style="thin">
        <color rgb="FFA6A6A6"/>
      </left>
      <right/>
      <top style="thin">
        <color rgb="FFA6A6A6"/>
      </top>
      <bottom style="thin">
        <color rgb="FFFFFFFF"/>
      </bottom>
      <diagonal/>
    </border>
    <border>
      <left/>
      <right/>
      <top style="thin">
        <color rgb="FFD9D9D9"/>
      </top>
      <bottom style="thin">
        <color rgb="FFFFFFFF"/>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thin">
        <color rgb="FF808080"/>
      </right>
      <top style="medium">
        <color rgb="FF808080"/>
      </top>
      <bottom style="medium">
        <color rgb="FF808080"/>
      </bottom>
      <diagonal/>
    </border>
    <border>
      <left style="thin">
        <color rgb="FF8C8C8C"/>
      </left>
      <right style="thin">
        <color rgb="FF8C8C8C"/>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rgb="FF808080"/>
      </right>
      <top/>
      <bottom/>
      <diagonal/>
    </border>
    <border>
      <left style="thin">
        <color rgb="FF8C8C8C"/>
      </left>
      <right style="thin">
        <color rgb="FF8C8C8C"/>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s>
  <cellStyleXfs count="7">
    <xf numFmtId="0" fontId="0" fillId="0" borderId="0"/>
    <xf numFmtId="0" fontId="3" fillId="0" borderId="0" applyNumberForma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34" fillId="0" borderId="0"/>
    <xf numFmtId="44" fontId="34" fillId="0" borderId="0" applyFont="0" applyFill="0" applyBorder="0" applyAlignment="0" applyProtection="0"/>
  </cellStyleXfs>
  <cellXfs count="297">
    <xf numFmtId="0" fontId="0" fillId="0" borderId="0" xfId="0"/>
    <xf numFmtId="0" fontId="5" fillId="5" borderId="2" xfId="0" applyFont="1" applyFill="1" applyBorder="1" applyAlignment="1">
      <alignment horizontal="center"/>
    </xf>
    <xf numFmtId="0" fontId="5" fillId="0" borderId="6" xfId="0" applyFont="1" applyBorder="1"/>
    <xf numFmtId="0" fontId="8" fillId="3" borderId="0" xfId="0" applyFont="1" applyFill="1" applyBorder="1" applyAlignment="1">
      <alignment horizontal="left"/>
    </xf>
    <xf numFmtId="0" fontId="5" fillId="3" borderId="0" xfId="0" applyFont="1" applyFill="1" applyBorder="1" applyAlignment="1"/>
    <xf numFmtId="0" fontId="8" fillId="3" borderId="0" xfId="0" applyFont="1" applyFill="1"/>
    <xf numFmtId="0" fontId="8" fillId="3" borderId="9" xfId="0" applyFont="1" applyFill="1" applyBorder="1" applyAlignment="1"/>
    <xf numFmtId="0" fontId="8" fillId="0" borderId="0" xfId="0" applyFont="1"/>
    <xf numFmtId="0" fontId="8" fillId="3" borderId="0" xfId="0" applyFont="1" applyFill="1" applyBorder="1"/>
    <xf numFmtId="0" fontId="8" fillId="3" borderId="9" xfId="0" applyFont="1" applyFill="1" applyBorder="1" applyAlignment="1">
      <alignment horizontal="left"/>
    </xf>
    <xf numFmtId="0" fontId="8" fillId="3" borderId="6" xfId="0" applyFont="1" applyFill="1" applyBorder="1"/>
    <xf numFmtId="0" fontId="8" fillId="3" borderId="9" xfId="0" applyFont="1" applyFill="1" applyBorder="1"/>
    <xf numFmtId="164" fontId="9" fillId="4" borderId="15" xfId="0" applyNumberFormat="1" applyFont="1" applyFill="1" applyBorder="1" applyAlignment="1">
      <alignment horizontal="center" vertical="center"/>
    </xf>
    <xf numFmtId="164" fontId="9" fillId="4" borderId="16" xfId="0" applyNumberFormat="1" applyFont="1" applyFill="1" applyBorder="1" applyAlignment="1">
      <alignment horizontal="center" vertical="center"/>
    </xf>
    <xf numFmtId="0" fontId="9" fillId="4" borderId="17" xfId="0" applyFont="1" applyFill="1" applyBorder="1" applyAlignment="1">
      <alignment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xf>
    <xf numFmtId="164" fontId="8" fillId="0" borderId="2" xfId="0" applyNumberFormat="1" applyFont="1" applyBorder="1" applyAlignment="1">
      <alignment horizontal="center"/>
    </xf>
    <xf numFmtId="0" fontId="8" fillId="0" borderId="2" xfId="0" applyFont="1" applyBorder="1"/>
    <xf numFmtId="0" fontId="8" fillId="0" borderId="2" xfId="0" applyFont="1" applyBorder="1" applyAlignment="1">
      <alignment horizontal="center"/>
    </xf>
    <xf numFmtId="9" fontId="8" fillId="0" borderId="2" xfId="2" applyFont="1" applyBorder="1" applyAlignment="1">
      <alignment horizontal="center"/>
    </xf>
    <xf numFmtId="0" fontId="8" fillId="0" borderId="9" xfId="0" applyFont="1" applyBorder="1"/>
    <xf numFmtId="0" fontId="10" fillId="3" borderId="0" xfId="0" quotePrefix="1" applyFont="1" applyFill="1" applyBorder="1" applyAlignment="1">
      <alignment horizontal="left" vertical="center" indent="4"/>
    </xf>
    <xf numFmtId="0" fontId="10" fillId="3" borderId="0" xfId="0" applyFont="1" applyFill="1" applyBorder="1" applyAlignment="1">
      <alignment horizontal="left" vertical="center" indent="6"/>
    </xf>
    <xf numFmtId="0" fontId="10" fillId="3" borderId="0" xfId="0" applyFont="1" applyFill="1" applyBorder="1" applyAlignment="1">
      <alignment vertical="center"/>
    </xf>
    <xf numFmtId="0" fontId="12" fillId="3" borderId="0" xfId="0" applyFont="1" applyFill="1" applyBorder="1" applyAlignment="1">
      <alignment horizontal="right" vertical="top"/>
    </xf>
    <xf numFmtId="166" fontId="5" fillId="2" borderId="1" xfId="0" applyNumberFormat="1" applyFont="1" applyFill="1" applyBorder="1" applyAlignment="1">
      <alignment horizontal="center"/>
    </xf>
    <xf numFmtId="0" fontId="5" fillId="3" borderId="0" xfId="0" quotePrefix="1" applyFont="1" applyFill="1"/>
    <xf numFmtId="0" fontId="5" fillId="3" borderId="0" xfId="0" applyFont="1" applyFill="1" applyAlignment="1">
      <alignment horizontal="right"/>
    </xf>
    <xf numFmtId="0" fontId="5" fillId="3" borderId="0" xfId="0" applyFont="1" applyFill="1"/>
    <xf numFmtId="0" fontId="14" fillId="3" borderId="0" xfId="0" applyFont="1" applyFill="1" applyBorder="1" applyAlignment="1">
      <alignment vertical="top"/>
    </xf>
    <xf numFmtId="0" fontId="14" fillId="3" borderId="0" xfId="0" applyFont="1" applyFill="1" applyBorder="1"/>
    <xf numFmtId="0" fontId="11" fillId="3" borderId="6" xfId="0" applyFont="1" applyFill="1" applyBorder="1" applyAlignment="1">
      <alignment vertical="center"/>
    </xf>
    <xf numFmtId="0" fontId="5" fillId="3" borderId="0" xfId="0" applyFont="1" applyFill="1" applyBorder="1" applyAlignment="1">
      <alignment vertical="center"/>
    </xf>
    <xf numFmtId="0" fontId="15" fillId="3" borderId="0" xfId="0" applyFont="1" applyFill="1" applyBorder="1" applyAlignment="1">
      <alignment vertical="center"/>
    </xf>
    <xf numFmtId="0" fontId="16" fillId="3" borderId="0" xfId="0" applyFont="1" applyFill="1" applyBorder="1" applyAlignment="1">
      <alignment horizontal="left" vertical="center"/>
    </xf>
    <xf numFmtId="0" fontId="18" fillId="3" borderId="0" xfId="0" applyFont="1" applyFill="1" applyBorder="1"/>
    <xf numFmtId="0" fontId="18" fillId="3" borderId="9" xfId="0" applyFont="1" applyFill="1" applyBorder="1"/>
    <xf numFmtId="0" fontId="16" fillId="3" borderId="0" xfId="0" applyFont="1" applyFill="1" applyBorder="1" applyAlignment="1">
      <alignment vertical="center" wrapText="1"/>
    </xf>
    <xf numFmtId="0" fontId="16" fillId="3" borderId="9" xfId="0" applyFont="1" applyFill="1" applyBorder="1" applyAlignment="1">
      <alignment vertical="center" wrapText="1"/>
    </xf>
    <xf numFmtId="0" fontId="16" fillId="3" borderId="0" xfId="0" applyFont="1" applyFill="1" applyBorder="1" applyAlignment="1">
      <alignment horizontal="left" vertical="center" wrapText="1"/>
    </xf>
    <xf numFmtId="164" fontId="8" fillId="3" borderId="0" xfId="0" applyNumberFormat="1" applyFont="1" applyFill="1" applyBorder="1" applyAlignment="1">
      <alignment horizontal="center"/>
    </xf>
    <xf numFmtId="0" fontId="10" fillId="3" borderId="0" xfId="0" applyFont="1" applyFill="1" applyBorder="1" applyAlignment="1">
      <alignment horizontal="left" vertical="center"/>
    </xf>
    <xf numFmtId="0" fontId="8" fillId="0" borderId="6" xfId="0" applyFont="1" applyBorder="1"/>
    <xf numFmtId="0" fontId="8" fillId="0" borderId="0" xfId="0" applyFont="1" applyBorder="1"/>
    <xf numFmtId="0" fontId="8" fillId="0" borderId="7" xfId="0" applyFont="1" applyBorder="1"/>
    <xf numFmtId="0" fontId="8" fillId="0" borderId="8" xfId="0" applyFont="1" applyBorder="1"/>
    <xf numFmtId="0" fontId="8" fillId="0" borderId="10" xfId="0" applyFont="1" applyBorder="1"/>
    <xf numFmtId="0" fontId="8" fillId="0" borderId="8" xfId="0" applyFont="1" applyBorder="1" applyAlignment="1">
      <alignment horizontal="right"/>
    </xf>
    <xf numFmtId="0" fontId="10" fillId="3" borderId="0" xfId="0" applyFont="1" applyFill="1" applyBorder="1" applyAlignment="1">
      <alignment horizontal="left" vertical="center" indent="4"/>
    </xf>
    <xf numFmtId="0" fontId="12" fillId="3" borderId="0" xfId="0" applyFont="1" applyFill="1" applyBorder="1" applyAlignment="1">
      <alignment horizontal="left" vertical="top" indent="4"/>
    </xf>
    <xf numFmtId="0" fontId="8" fillId="3" borderId="0" xfId="0" applyFont="1" applyFill="1" applyBorder="1" applyAlignment="1">
      <alignment horizontal="left" indent="4"/>
    </xf>
    <xf numFmtId="0" fontId="18" fillId="3" borderId="0" xfId="0" applyFont="1" applyFill="1" applyBorder="1" applyAlignment="1">
      <alignment horizontal="left" indent="4"/>
    </xf>
    <xf numFmtId="0" fontId="17" fillId="3" borderId="0" xfId="0" applyFont="1" applyFill="1" applyBorder="1" applyAlignment="1">
      <alignment horizontal="left" vertical="center"/>
    </xf>
    <xf numFmtId="0" fontId="8" fillId="3" borderId="6" xfId="0" quotePrefix="1" applyFont="1" applyFill="1" applyBorder="1" applyAlignment="1">
      <alignment horizontal="left"/>
    </xf>
    <xf numFmtId="0" fontId="8" fillId="3" borderId="6" xfId="0" quotePrefix="1" applyFont="1" applyFill="1" applyBorder="1" applyAlignment="1">
      <alignment horizontal="left" indent="4"/>
    </xf>
    <xf numFmtId="0" fontId="16" fillId="3" borderId="6" xfId="0" applyFont="1" applyFill="1" applyBorder="1" applyAlignment="1">
      <alignment horizontal="left" vertical="center" wrapText="1"/>
    </xf>
    <xf numFmtId="0" fontId="10" fillId="3" borderId="6" xfId="0" applyFont="1" applyFill="1" applyBorder="1" applyAlignment="1">
      <alignment vertical="center"/>
    </xf>
    <xf numFmtId="0" fontId="10" fillId="3" borderId="7" xfId="0" quotePrefix="1" applyFont="1" applyFill="1" applyBorder="1" applyAlignment="1">
      <alignment horizontal="left" vertical="center"/>
    </xf>
    <xf numFmtId="0" fontId="8" fillId="3" borderId="8" xfId="0" applyFont="1" applyFill="1" applyBorder="1"/>
    <xf numFmtId="0" fontId="12" fillId="3" borderId="8" xfId="0" applyFont="1" applyFill="1" applyBorder="1" applyAlignment="1">
      <alignment horizontal="right" vertical="top"/>
    </xf>
    <xf numFmtId="0" fontId="8" fillId="3" borderId="10" xfId="0" applyFont="1" applyFill="1" applyBorder="1"/>
    <xf numFmtId="0" fontId="5" fillId="3" borderId="6" xfId="0" applyFont="1" applyFill="1" applyBorder="1"/>
    <xf numFmtId="0" fontId="10" fillId="3" borderId="8" xfId="0" applyFont="1" applyFill="1" applyBorder="1" applyAlignment="1">
      <alignment horizontal="left" vertical="center"/>
    </xf>
    <xf numFmtId="0" fontId="18" fillId="3" borderId="0" xfId="0" applyFont="1" applyFill="1" applyBorder="1" applyAlignment="1">
      <alignment horizontal="left" vertical="center"/>
    </xf>
    <xf numFmtId="0" fontId="8" fillId="3" borderId="0" xfId="0" applyFont="1" applyFill="1" applyBorder="1" applyAlignment="1">
      <alignment horizontal="left" vertical="center"/>
    </xf>
    <xf numFmtId="0" fontId="6" fillId="3" borderId="6" xfId="0" applyFont="1" applyFill="1" applyBorder="1" applyAlignment="1">
      <alignment vertical="center"/>
    </xf>
    <xf numFmtId="0" fontId="5" fillId="3" borderId="0" xfId="0" applyFont="1" applyFill="1" applyBorder="1"/>
    <xf numFmtId="9" fontId="8" fillId="3" borderId="0" xfId="0" applyNumberFormat="1" applyFont="1" applyFill="1" applyBorder="1" applyAlignment="1">
      <alignment horizontal="center"/>
    </xf>
    <xf numFmtId="9" fontId="8" fillId="3" borderId="0" xfId="0" applyNumberFormat="1" applyFont="1" applyFill="1" applyBorder="1"/>
    <xf numFmtId="0" fontId="20" fillId="3" borderId="0" xfId="0" applyFont="1" applyFill="1" applyBorder="1" applyAlignment="1">
      <alignment horizontal="center" wrapText="1"/>
    </xf>
    <xf numFmtId="0" fontId="18" fillId="3" borderId="0" xfId="0" applyFont="1" applyFill="1"/>
    <xf numFmtId="0" fontId="20" fillId="3" borderId="0" xfId="0" applyFont="1" applyFill="1" applyBorder="1" applyAlignment="1">
      <alignment horizontal="center"/>
    </xf>
    <xf numFmtId="9" fontId="18" fillId="3" borderId="0" xfId="0" applyNumberFormat="1" applyFont="1" applyFill="1" applyBorder="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3" fillId="4" borderId="15" xfId="0" applyFont="1" applyFill="1" applyBorder="1" applyAlignment="1">
      <alignment horizontal="center"/>
    </xf>
    <xf numFmtId="0" fontId="13" fillId="4" borderId="17" xfId="0" applyFont="1" applyFill="1" applyBorder="1" applyAlignment="1">
      <alignment horizontal="center"/>
    </xf>
    <xf numFmtId="0" fontId="22" fillId="0" borderId="0" xfId="0" applyFont="1"/>
    <xf numFmtId="9" fontId="8" fillId="2" borderId="14" xfId="2" applyFont="1" applyFill="1" applyBorder="1" applyAlignment="1">
      <alignment horizontal="center"/>
    </xf>
    <xf numFmtId="0" fontId="7" fillId="3" borderId="0" xfId="0" applyFont="1" applyFill="1" applyBorder="1"/>
    <xf numFmtId="0" fontId="15" fillId="3" borderId="0" xfId="0" applyFont="1" applyFill="1" applyBorder="1"/>
    <xf numFmtId="0" fontId="18" fillId="3" borderId="0" xfId="0" applyFont="1" applyFill="1" applyBorder="1" applyAlignment="1"/>
    <xf numFmtId="0" fontId="18" fillId="3" borderId="9" xfId="0" applyFont="1" applyFill="1" applyBorder="1" applyAlignment="1"/>
    <xf numFmtId="0" fontId="8" fillId="3" borderId="0" xfId="0" applyFont="1" applyFill="1" applyBorder="1" applyAlignment="1"/>
    <xf numFmtId="0" fontId="10" fillId="3" borderId="0" xfId="0" applyFont="1" applyFill="1" applyBorder="1"/>
    <xf numFmtId="0" fontId="2" fillId="0" borderId="0" xfId="0" applyFont="1" applyAlignment="1">
      <alignment vertical="center"/>
    </xf>
    <xf numFmtId="0" fontId="20" fillId="3" borderId="0" xfId="0" applyFont="1" applyFill="1" applyBorder="1" applyAlignment="1"/>
    <xf numFmtId="0" fontId="8" fillId="3" borderId="0" xfId="0" applyFont="1" applyFill="1" applyBorder="1" applyAlignment="1">
      <alignment horizontal="center"/>
    </xf>
    <xf numFmtId="0" fontId="24" fillId="3" borderId="0" xfId="0" applyFont="1" applyFill="1" applyAlignment="1">
      <alignment horizontal="left" vertical="center" indent="2"/>
    </xf>
    <xf numFmtId="0" fontId="25" fillId="3" borderId="0" xfId="0" applyFont="1" applyFill="1" applyAlignment="1">
      <alignment horizontal="left" vertical="center" indent="8"/>
    </xf>
    <xf numFmtId="0" fontId="10" fillId="3" borderId="0" xfId="0" applyFont="1" applyFill="1" applyAlignment="1">
      <alignment vertical="center"/>
    </xf>
    <xf numFmtId="0" fontId="2" fillId="3" borderId="0" xfId="0" applyFont="1" applyFill="1" applyAlignment="1">
      <alignment vertical="center"/>
    </xf>
    <xf numFmtId="0" fontId="26" fillId="3" borderId="0" xfId="0" applyFont="1" applyFill="1" applyAlignment="1">
      <alignment horizontal="left" vertical="center" indent="2"/>
    </xf>
    <xf numFmtId="0" fontId="20" fillId="3" borderId="8" xfId="0" applyFont="1" applyFill="1" applyBorder="1" applyAlignment="1"/>
    <xf numFmtId="0" fontId="11" fillId="3" borderId="0" xfId="0" applyFont="1" applyFill="1" applyBorder="1"/>
    <xf numFmtId="0" fontId="8" fillId="0" borderId="0" xfId="0" applyFont="1" applyAlignment="1">
      <alignment horizontal="left"/>
    </xf>
    <xf numFmtId="166" fontId="5" fillId="2" borderId="1" xfId="0" applyNumberFormat="1" applyFont="1" applyFill="1" applyBorder="1" applyAlignment="1">
      <alignment horizontal="center" vertical="center"/>
    </xf>
    <xf numFmtId="166" fontId="5" fillId="2" borderId="14" xfId="0" applyNumberFormat="1" applyFont="1" applyFill="1" applyBorder="1" applyAlignment="1">
      <alignment horizontal="center"/>
    </xf>
    <xf numFmtId="0" fontId="20" fillId="3" borderId="0" xfId="0" applyFont="1" applyFill="1" applyBorder="1" applyAlignment="1">
      <alignment horizontal="center"/>
    </xf>
    <xf numFmtId="0" fontId="16" fillId="3" borderId="0" xfId="0" applyFont="1" applyFill="1" applyBorder="1" applyAlignment="1">
      <alignment horizontal="left" vertical="center" wrapText="1"/>
    </xf>
    <xf numFmtId="0" fontId="8" fillId="3" borderId="0" xfId="0" applyFont="1" applyFill="1" applyBorder="1" applyAlignment="1">
      <alignment horizontal="left"/>
    </xf>
    <xf numFmtId="0" fontId="20" fillId="3" borderId="0" xfId="0" applyFont="1" applyFill="1" applyBorder="1"/>
    <xf numFmtId="3" fontId="5" fillId="0" borderId="2" xfId="0" applyNumberFormat="1" applyFont="1" applyBorder="1" applyAlignment="1">
      <alignment horizontal="center" vertical="center" wrapText="1"/>
    </xf>
    <xf numFmtId="7" fontId="28" fillId="3" borderId="0" xfId="3" applyNumberFormat="1" applyFont="1" applyFill="1" applyAlignment="1" applyProtection="1">
      <alignment horizontal="center" vertical="center" wrapText="1" readingOrder="1"/>
      <protection locked="0"/>
    </xf>
    <xf numFmtId="9" fontId="5" fillId="2" borderId="14" xfId="2" applyFont="1" applyFill="1" applyBorder="1" applyAlignment="1">
      <alignment horizontal="center"/>
    </xf>
    <xf numFmtId="0" fontId="11" fillId="3" borderId="0" xfId="0" quotePrefix="1" applyFont="1" applyFill="1" applyBorder="1" applyAlignment="1">
      <alignment horizontal="left" vertical="center" indent="4"/>
    </xf>
    <xf numFmtId="166" fontId="6" fillId="3" borderId="1" xfId="0" applyNumberFormat="1" applyFont="1" applyFill="1" applyBorder="1" applyAlignment="1">
      <alignment horizontal="center"/>
    </xf>
    <xf numFmtId="0" fontId="8" fillId="3" borderId="14" xfId="0" applyFont="1" applyFill="1" applyBorder="1"/>
    <xf numFmtId="14" fontId="8" fillId="3" borderId="0" xfId="0" applyNumberFormat="1" applyFont="1" applyFill="1"/>
    <xf numFmtId="0" fontId="9" fillId="4" borderId="21" xfId="0" applyFont="1" applyFill="1" applyBorder="1" applyAlignment="1">
      <alignment horizontal="center" vertical="center"/>
    </xf>
    <xf numFmtId="0" fontId="23" fillId="3" borderId="0" xfId="0" applyFont="1" applyFill="1" applyBorder="1" applyAlignment="1">
      <alignment vertical="center"/>
    </xf>
    <xf numFmtId="0" fontId="30" fillId="3" borderId="6" xfId="1" applyFont="1" applyFill="1" applyBorder="1" applyAlignment="1">
      <alignment vertical="center"/>
    </xf>
    <xf numFmtId="0" fontId="31" fillId="3" borderId="6" xfId="0" quotePrefix="1" applyFont="1" applyFill="1" applyBorder="1" applyAlignment="1">
      <alignment horizontal="left" vertical="center" indent="4"/>
    </xf>
    <xf numFmtId="0" fontId="32" fillId="3" borderId="0" xfId="0" applyFont="1" applyFill="1" applyBorder="1"/>
    <xf numFmtId="0" fontId="5" fillId="3" borderId="0" xfId="0" applyFont="1" applyFill="1" applyBorder="1" applyAlignment="1">
      <alignment horizontal="center"/>
    </xf>
    <xf numFmtId="9" fontId="0" fillId="0" borderId="2" xfId="2" applyFont="1" applyBorder="1" applyAlignment="1">
      <alignment horizontal="center" vertical="center"/>
    </xf>
    <xf numFmtId="44" fontId="5" fillId="3" borderId="2" xfId="3" applyFont="1" applyFill="1" applyBorder="1" applyAlignment="1">
      <alignment horizontal="center"/>
    </xf>
    <xf numFmtId="0" fontId="32" fillId="3" borderId="0" xfId="0" quotePrefix="1" applyFont="1" applyFill="1" applyBorder="1" applyAlignment="1">
      <alignment vertical="center"/>
    </xf>
    <xf numFmtId="0" fontId="0" fillId="0" borderId="0" xfId="0" applyAlignment="1">
      <alignment horizontal="center"/>
    </xf>
    <xf numFmtId="9" fontId="0" fillId="0" borderId="2" xfId="2" applyFont="1" applyBorder="1" applyAlignment="1">
      <alignment horizontal="center" vertical="center" wrapText="1"/>
    </xf>
    <xf numFmtId="3" fontId="5" fillId="5" borderId="2" xfId="4" applyNumberFormat="1" applyFont="1" applyFill="1" applyBorder="1" applyAlignment="1">
      <alignment horizontal="center"/>
    </xf>
    <xf numFmtId="9" fontId="0" fillId="3" borderId="0" xfId="2" applyFont="1" applyFill="1" applyBorder="1" applyAlignment="1">
      <alignment horizontal="center" vertical="center"/>
    </xf>
    <xf numFmtId="0" fontId="0" fillId="0" borderId="1" xfId="0" applyFill="1" applyBorder="1" applyAlignment="1">
      <alignment horizontal="center"/>
    </xf>
    <xf numFmtId="0" fontId="36" fillId="0" borderId="1" xfId="0" applyFont="1" applyBorder="1" applyAlignment="1">
      <alignment horizontal="center" vertical="center" readingOrder="1"/>
    </xf>
    <xf numFmtId="0" fontId="35" fillId="0" borderId="1" xfId="0" applyFont="1" applyBorder="1" applyAlignment="1">
      <alignment horizontal="center"/>
    </xf>
    <xf numFmtId="0" fontId="38" fillId="0" borderId="25" xfId="0" applyFont="1" applyBorder="1" applyAlignment="1">
      <alignment horizontal="center"/>
    </xf>
    <xf numFmtId="0" fontId="38" fillId="0" borderId="26" xfId="0" applyFont="1" applyBorder="1" applyAlignment="1">
      <alignment horizontal="center"/>
    </xf>
    <xf numFmtId="0" fontId="38" fillId="0" borderId="26" xfId="0" applyFont="1" applyBorder="1"/>
    <xf numFmtId="0" fontId="38" fillId="0" borderId="27" xfId="0" applyFont="1" applyBorder="1" applyAlignment="1">
      <alignment horizontal="center"/>
    </xf>
    <xf numFmtId="0" fontId="38" fillId="7" borderId="28" xfId="0" applyFont="1" applyFill="1" applyBorder="1"/>
    <xf numFmtId="0" fontId="38" fillId="0" borderId="29" xfId="0" applyFont="1" applyBorder="1"/>
    <xf numFmtId="0" fontId="39" fillId="0" borderId="29" xfId="0" applyFont="1" applyBorder="1" applyAlignment="1">
      <alignment horizontal="center"/>
    </xf>
    <xf numFmtId="0" fontId="39" fillId="0" borderId="29" xfId="0" applyFont="1" applyBorder="1"/>
    <xf numFmtId="0" fontId="38" fillId="0" borderId="29" xfId="0" applyFont="1" applyBorder="1" applyAlignment="1">
      <alignment horizontal="center"/>
    </xf>
    <xf numFmtId="0" fontId="39" fillId="0" borderId="30" xfId="0" applyFont="1" applyBorder="1" applyAlignment="1">
      <alignment horizontal="left"/>
    </xf>
    <xf numFmtId="0" fontId="39" fillId="0" borderId="31" xfId="0" applyFont="1" applyBorder="1" applyAlignment="1">
      <alignment horizontal="center"/>
    </xf>
    <xf numFmtId="0" fontId="39" fillId="0" borderId="32" xfId="0" applyFont="1" applyBorder="1" applyAlignment="1">
      <alignment horizontal="center"/>
    </xf>
    <xf numFmtId="0" fontId="38" fillId="7" borderId="33" xfId="0" applyFont="1" applyFill="1" applyBorder="1"/>
    <xf numFmtId="0" fontId="38" fillId="0" borderId="33" xfId="0" applyFont="1" applyBorder="1"/>
    <xf numFmtId="0" fontId="39" fillId="0" borderId="33" xfId="0" applyFont="1" applyBorder="1" applyAlignment="1">
      <alignment horizontal="center"/>
    </xf>
    <xf numFmtId="0" fontId="39" fillId="0" borderId="33" xfId="0" applyFont="1" applyBorder="1"/>
    <xf numFmtId="0" fontId="38" fillId="0" borderId="33" xfId="0" applyFont="1" applyBorder="1" applyAlignment="1">
      <alignment horizontal="center"/>
    </xf>
    <xf numFmtId="0" fontId="39" fillId="0" borderId="34" xfId="0" applyFont="1" applyBorder="1" applyAlignment="1">
      <alignment horizontal="left"/>
    </xf>
    <xf numFmtId="0" fontId="39" fillId="0" borderId="35" xfId="0" applyFont="1" applyBorder="1" applyAlignment="1">
      <alignment horizontal="center"/>
    </xf>
    <xf numFmtId="0" fontId="38" fillId="7" borderId="36" xfId="0" applyFont="1" applyFill="1" applyBorder="1"/>
    <xf numFmtId="0" fontId="38" fillId="7" borderId="29" xfId="0" applyFont="1" applyFill="1" applyBorder="1"/>
    <xf numFmtId="0" fontId="38" fillId="7" borderId="30" xfId="0" applyFont="1" applyFill="1" applyBorder="1"/>
    <xf numFmtId="0" fontId="38" fillId="7" borderId="31" xfId="0" applyFont="1" applyFill="1" applyBorder="1" applyAlignment="1">
      <alignment horizontal="center"/>
    </xf>
    <xf numFmtId="0" fontId="39" fillId="0" borderId="28" xfId="0" applyFont="1" applyBorder="1"/>
    <xf numFmtId="0" fontId="39" fillId="0" borderId="30" xfId="0" applyFont="1" applyBorder="1"/>
    <xf numFmtId="0" fontId="38" fillId="7" borderId="37" xfId="0" applyFont="1" applyFill="1" applyBorder="1"/>
    <xf numFmtId="0" fontId="39" fillId="0" borderId="34" xfId="0" applyFont="1" applyBorder="1"/>
    <xf numFmtId="0" fontId="38" fillId="0" borderId="38" xfId="0" applyFont="1" applyBorder="1"/>
    <xf numFmtId="0" fontId="38" fillId="0" borderId="39" xfId="0" applyFont="1" applyBorder="1"/>
    <xf numFmtId="0" fontId="38" fillId="0" borderId="40" xfId="0" applyFont="1" applyBorder="1"/>
    <xf numFmtId="0" fontId="38" fillId="0" borderId="41" xfId="0" applyFont="1" applyBorder="1" applyAlignment="1">
      <alignment horizontal="center"/>
    </xf>
    <xf numFmtId="0" fontId="38" fillId="0" borderId="39" xfId="0" applyFont="1" applyBorder="1" applyAlignment="1">
      <alignment horizontal="center"/>
    </xf>
    <xf numFmtId="0" fontId="38" fillId="0" borderId="42" xfId="0" applyFont="1" applyBorder="1" applyAlignment="1">
      <alignment horizontal="center"/>
    </xf>
    <xf numFmtId="0" fontId="5" fillId="3" borderId="0" xfId="0" applyFont="1" applyFill="1" applyAlignment="1">
      <alignment horizontal="center" vertical="center" wrapText="1"/>
    </xf>
    <xf numFmtId="0" fontId="8" fillId="3" borderId="0" xfId="0" applyFont="1" applyFill="1" applyAlignment="1">
      <alignment horizontal="center" vertical="center" wrapText="1"/>
    </xf>
    <xf numFmtId="1" fontId="8" fillId="0" borderId="0" xfId="0" applyNumberFormat="1" applyFont="1" applyAlignment="1">
      <alignment horizontal="center" vertical="center"/>
    </xf>
    <xf numFmtId="0" fontId="5" fillId="3" borderId="0" xfId="0" applyFont="1" applyFill="1" applyAlignment="1">
      <alignment vertical="top"/>
    </xf>
    <xf numFmtId="0" fontId="5" fillId="3" borderId="0" xfId="0" applyFont="1" applyFill="1" applyAlignment="1">
      <alignment horizontal="right" vertical="center" wrapText="1"/>
    </xf>
    <xf numFmtId="0" fontId="41" fillId="0" borderId="0" xfId="0" applyFont="1" applyAlignment="1">
      <alignment horizontal="center" vertical="center" readingOrder="1"/>
    </xf>
    <xf numFmtId="44" fontId="5" fillId="3" borderId="0" xfId="3" applyFont="1" applyFill="1" applyBorder="1" applyAlignment="1">
      <alignment vertical="top"/>
    </xf>
    <xf numFmtId="44" fontId="5" fillId="3" borderId="0" xfId="3" applyFont="1" applyFill="1" applyBorder="1" applyAlignment="1">
      <alignment horizontal="right" vertical="center" wrapText="1"/>
    </xf>
    <xf numFmtId="44" fontId="5" fillId="3" borderId="0" xfId="3" applyFont="1" applyFill="1" applyBorder="1" applyAlignment="1">
      <alignment horizontal="center" vertical="center" wrapText="1"/>
    </xf>
    <xf numFmtId="7" fontId="5" fillId="3" borderId="0" xfId="3" applyNumberFormat="1" applyFont="1" applyFill="1" applyBorder="1" applyAlignment="1">
      <alignment horizontal="center" vertical="center" wrapText="1"/>
    </xf>
    <xf numFmtId="7" fontId="5" fillId="3" borderId="0" xfId="3" applyNumberFormat="1" applyFont="1" applyFill="1" applyBorder="1" applyAlignment="1">
      <alignment horizontal="center" vertical="center"/>
    </xf>
    <xf numFmtId="44" fontId="8" fillId="0" borderId="0" xfId="3" applyFont="1"/>
    <xf numFmtId="0" fontId="9" fillId="4" borderId="15" xfId="0" applyFont="1" applyFill="1" applyBorder="1" applyAlignment="1">
      <alignment horizontal="left"/>
    </xf>
    <xf numFmtId="0" fontId="9" fillId="4" borderId="16" xfId="0" applyFont="1" applyFill="1" applyBorder="1" applyAlignment="1">
      <alignment horizontal="left"/>
    </xf>
    <xf numFmtId="0" fontId="9" fillId="4" borderId="17" xfId="0" applyFont="1" applyFill="1" applyBorder="1" applyAlignment="1">
      <alignment horizontal="left"/>
    </xf>
    <xf numFmtId="0" fontId="9" fillId="4" borderId="17" xfId="0" applyFont="1" applyFill="1" applyBorder="1" applyAlignment="1">
      <alignment horizontal="center"/>
    </xf>
    <xf numFmtId="0" fontId="9" fillId="4" borderId="21" xfId="0" applyFont="1" applyFill="1" applyBorder="1" applyAlignment="1">
      <alignment horizontal="center"/>
    </xf>
    <xf numFmtId="8" fontId="5" fillId="3" borderId="15" xfId="0" applyNumberFormat="1" applyFont="1" applyFill="1" applyBorder="1" applyAlignment="1">
      <alignment horizontal="center" vertical="center"/>
    </xf>
    <xf numFmtId="0" fontId="8" fillId="0" borderId="43" xfId="0" applyFont="1" applyBorder="1"/>
    <xf numFmtId="0" fontId="8" fillId="0" borderId="24" xfId="0" applyFont="1" applyBorder="1"/>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top"/>
    </xf>
    <xf numFmtId="1" fontId="8" fillId="0" borderId="44" xfId="0" applyNumberFormat="1" applyFont="1" applyBorder="1" applyAlignment="1">
      <alignment horizontal="center" vertical="center"/>
    </xf>
    <xf numFmtId="0" fontId="8" fillId="2" borderId="1" xfId="0" applyFont="1" applyFill="1" applyBorder="1" applyAlignment="1">
      <alignment horizontal="center" vertical="top"/>
    </xf>
    <xf numFmtId="0" fontId="8" fillId="2" borderId="43" xfId="0" applyFont="1" applyFill="1" applyBorder="1"/>
    <xf numFmtId="0" fontId="8" fillId="2" borderId="24" xfId="0" applyFont="1" applyFill="1" applyBorder="1"/>
    <xf numFmtId="0" fontId="5" fillId="0" borderId="0" xfId="0" applyFont="1"/>
    <xf numFmtId="7" fontId="5" fillId="0" borderId="0" xfId="0" applyNumberFormat="1" applyFont="1"/>
    <xf numFmtId="8" fontId="8" fillId="0" borderId="0" xfId="0" applyNumberFormat="1" applyFont="1"/>
    <xf numFmtId="0" fontId="16" fillId="0" borderId="2" xfId="0" applyFont="1" applyBorder="1"/>
    <xf numFmtId="0" fontId="43" fillId="0" borderId="2" xfId="0" applyFont="1" applyBorder="1" applyAlignment="1">
      <alignment wrapText="1"/>
    </xf>
    <xf numFmtId="0" fontId="5" fillId="0" borderId="2" xfId="0" applyFont="1" applyBorder="1" applyAlignment="1">
      <alignment wrapText="1"/>
    </xf>
    <xf numFmtId="0" fontId="38" fillId="8" borderId="0" xfId="0" applyFont="1" applyFill="1" applyBorder="1"/>
    <xf numFmtId="0" fontId="38" fillId="8" borderId="45" xfId="0" applyFont="1" applyFill="1" applyBorder="1"/>
    <xf numFmtId="0" fontId="38" fillId="8" borderId="46" xfId="0" applyFont="1" applyFill="1" applyBorder="1" applyAlignment="1">
      <alignment horizontal="center"/>
    </xf>
    <xf numFmtId="1"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center"/>
    </xf>
    <xf numFmtId="1" fontId="8" fillId="2" borderId="1" xfId="0" applyNumberFormat="1" applyFont="1" applyFill="1" applyBorder="1" applyAlignment="1">
      <alignment horizontal="center"/>
    </xf>
    <xf numFmtId="0" fontId="5" fillId="9" borderId="0" xfId="0" applyFont="1" applyFill="1"/>
    <xf numFmtId="0" fontId="0" fillId="9" borderId="0" xfId="0" applyFill="1" applyAlignment="1">
      <alignment horizontal="center"/>
    </xf>
    <xf numFmtId="0" fontId="0" fillId="9" borderId="0" xfId="0" applyFill="1"/>
    <xf numFmtId="0" fontId="42" fillId="10" borderId="0" xfId="0" applyFont="1" applyFill="1"/>
    <xf numFmtId="0" fontId="42" fillId="10" borderId="0" xfId="0" applyFont="1" applyFill="1" applyAlignment="1">
      <alignment horizontal="center"/>
    </xf>
    <xf numFmtId="0" fontId="0" fillId="0" borderId="0" xfId="0" quotePrefix="1"/>
    <xf numFmtId="0" fontId="44" fillId="9" borderId="0" xfId="0" applyFont="1" applyFill="1" applyAlignment="1">
      <alignment horizontal="center"/>
    </xf>
    <xf numFmtId="44" fontId="8" fillId="0" borderId="2" xfId="0" applyNumberFormat="1" applyFont="1" applyBorder="1"/>
    <xf numFmtId="44" fontId="5" fillId="3" borderId="0" xfId="0" applyNumberFormat="1" applyFont="1" applyFill="1" applyBorder="1"/>
    <xf numFmtId="3" fontId="5" fillId="3" borderId="0" xfId="0" applyNumberFormat="1" applyFont="1" applyFill="1"/>
    <xf numFmtId="0" fontId="38" fillId="11" borderId="33" xfId="0" applyFont="1" applyFill="1" applyBorder="1"/>
    <xf numFmtId="0" fontId="38" fillId="2" borderId="33" xfId="0" applyFont="1" applyFill="1" applyBorder="1"/>
    <xf numFmtId="0" fontId="39" fillId="2" borderId="33" xfId="0" applyFont="1" applyFill="1" applyBorder="1" applyAlignment="1">
      <alignment horizontal="center"/>
    </xf>
    <xf numFmtId="0" fontId="39" fillId="2" borderId="33" xfId="0" applyFont="1" applyFill="1" applyBorder="1"/>
    <xf numFmtId="0" fontId="38" fillId="2" borderId="33" xfId="0" applyFont="1" applyFill="1" applyBorder="1" applyAlignment="1">
      <alignment horizontal="center"/>
    </xf>
    <xf numFmtId="0" fontId="39" fillId="2" borderId="34" xfId="0" applyFont="1" applyFill="1" applyBorder="1" applyAlignment="1">
      <alignment horizontal="left"/>
    </xf>
    <xf numFmtId="0" fontId="39" fillId="2" borderId="35" xfId="0" applyFont="1" applyFill="1" applyBorder="1" applyAlignment="1">
      <alignment horizontal="center"/>
    </xf>
    <xf numFmtId="0" fontId="0" fillId="2" borderId="0" xfId="0" applyFill="1"/>
    <xf numFmtId="0" fontId="38" fillId="11" borderId="28" xfId="0" applyFont="1" applyFill="1" applyBorder="1"/>
    <xf numFmtId="0" fontId="38" fillId="2" borderId="29" xfId="0" applyFont="1" applyFill="1" applyBorder="1"/>
    <xf numFmtId="0" fontId="39" fillId="2" borderId="29" xfId="0" applyFont="1" applyFill="1" applyBorder="1" applyAlignment="1">
      <alignment horizontal="center"/>
    </xf>
    <xf numFmtId="0" fontId="39" fillId="2" borderId="29" xfId="0" applyFont="1" applyFill="1" applyBorder="1"/>
    <xf numFmtId="0" fontId="38" fillId="2" borderId="29" xfId="0" applyFont="1" applyFill="1" applyBorder="1" applyAlignment="1">
      <alignment horizontal="center"/>
    </xf>
    <xf numFmtId="0" fontId="39" fillId="2" borderId="30" xfId="0" applyFont="1" applyFill="1" applyBorder="1" applyAlignment="1">
      <alignment horizontal="left"/>
    </xf>
    <xf numFmtId="0" fontId="39" fillId="2" borderId="31" xfId="0" applyFont="1" applyFill="1" applyBorder="1" applyAlignment="1">
      <alignment horizontal="center"/>
    </xf>
    <xf numFmtId="0" fontId="39" fillId="2" borderId="32" xfId="0" applyFont="1" applyFill="1" applyBorder="1" applyAlignment="1">
      <alignment horizontal="center"/>
    </xf>
    <xf numFmtId="0" fontId="38" fillId="11" borderId="37" xfId="0" applyFont="1" applyFill="1" applyBorder="1"/>
    <xf numFmtId="0" fontId="45" fillId="12" borderId="1" xfId="0" applyFont="1" applyFill="1" applyBorder="1"/>
    <xf numFmtId="0" fontId="0" fillId="0" borderId="0" xfId="0" applyFont="1" applyFill="1" applyBorder="1"/>
    <xf numFmtId="0" fontId="39" fillId="0" borderId="0" xfId="0" applyFont="1" applyFill="1" applyBorder="1" applyAlignment="1">
      <alignment horizontal="center"/>
    </xf>
    <xf numFmtId="0" fontId="39" fillId="0" borderId="0" xfId="0" applyFont="1" applyFill="1" applyBorder="1"/>
    <xf numFmtId="0" fontId="39" fillId="0" borderId="0" xfId="0" applyFont="1" applyFill="1" applyBorder="1" applyAlignment="1">
      <alignment horizontal="left"/>
    </xf>
    <xf numFmtId="0" fontId="0" fillId="0" borderId="0" xfId="0" applyFont="1" applyFill="1" applyBorder="1" applyAlignment="1">
      <alignment horizontal="center"/>
    </xf>
    <xf numFmtId="0" fontId="42" fillId="0" borderId="0" xfId="0" applyFont="1" applyAlignment="1">
      <alignment horizontal="center" vertical="center"/>
    </xf>
    <xf numFmtId="0" fontId="0" fillId="0" borderId="0" xfId="0" applyFill="1"/>
    <xf numFmtId="0" fontId="38" fillId="0" borderId="0" xfId="0" applyFont="1" applyAlignment="1">
      <alignment horizontal="center" vertical="center"/>
    </xf>
    <xf numFmtId="0" fontId="38" fillId="0" borderId="0" xfId="0" applyFont="1" applyAlignment="1">
      <alignment horizontal="center" vertical="center" wrapText="1"/>
    </xf>
    <xf numFmtId="0" fontId="42" fillId="0" borderId="0" xfId="0" applyFont="1" applyAlignment="1">
      <alignment horizontal="center" vertical="center" wrapText="1"/>
    </xf>
    <xf numFmtId="0" fontId="4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39" fillId="0" borderId="0" xfId="0" applyFont="1" applyFill="1" applyBorder="1" applyAlignment="1">
      <alignment horizontal="center" vertical="center"/>
    </xf>
    <xf numFmtId="0" fontId="42" fillId="0" borderId="0" xfId="0" applyFont="1" applyFill="1" applyBorder="1" applyAlignment="1">
      <alignment horizontal="center"/>
    </xf>
    <xf numFmtId="0" fontId="8" fillId="0" borderId="0" xfId="0" applyFont="1" applyAlignment="1">
      <alignment horizontal="center"/>
    </xf>
    <xf numFmtId="44" fontId="8" fillId="0" borderId="0" xfId="3" applyFont="1" applyAlignment="1">
      <alignment horizontal="center"/>
    </xf>
    <xf numFmtId="0" fontId="5" fillId="0" borderId="0" xfId="0" applyFont="1" applyAlignment="1">
      <alignment horizontal="center"/>
    </xf>
    <xf numFmtId="0" fontId="8" fillId="0" borderId="0" xfId="0" applyNumberFormat="1" applyFont="1" applyAlignment="1">
      <alignment horizontal="center"/>
    </xf>
    <xf numFmtId="0" fontId="5" fillId="0" borderId="0" xfId="0" applyFont="1" applyAlignment="1">
      <alignment horizontal="center" wrapText="1"/>
    </xf>
    <xf numFmtId="0" fontId="38" fillId="0" borderId="48" xfId="0" applyFont="1" applyBorder="1" applyAlignment="1">
      <alignment horizontal="center" vertical="center"/>
    </xf>
    <xf numFmtId="0" fontId="38" fillId="0" borderId="49" xfId="0" applyFont="1" applyBorder="1" applyAlignment="1">
      <alignment horizontal="center" vertical="center"/>
    </xf>
    <xf numFmtId="0" fontId="38" fillId="0" borderId="43" xfId="0" applyFont="1" applyBorder="1" applyAlignment="1">
      <alignment horizontal="right"/>
    </xf>
    <xf numFmtId="0" fontId="38" fillId="0" borderId="0" xfId="0" applyFont="1" applyBorder="1" applyAlignment="1">
      <alignment horizontal="center" vertical="center"/>
    </xf>
    <xf numFmtId="0" fontId="38" fillId="0" borderId="0" xfId="0" applyFont="1" applyBorder="1" applyAlignment="1">
      <alignment horizontal="right"/>
    </xf>
    <xf numFmtId="0" fontId="42" fillId="0" borderId="0" xfId="0" applyFont="1" applyBorder="1" applyAlignment="1">
      <alignment horizontal="center" vertical="center"/>
    </xf>
    <xf numFmtId="0" fontId="42" fillId="0" borderId="0" xfId="0" applyFont="1" applyBorder="1" applyAlignment="1">
      <alignment horizontal="right"/>
    </xf>
    <xf numFmtId="0" fontId="0" fillId="0" borderId="0" xfId="0" applyBorder="1" applyAlignment="1">
      <alignment horizontal="center" vertical="center"/>
    </xf>
    <xf numFmtId="0" fontId="0" fillId="0" borderId="0" xfId="0" applyBorder="1" applyAlignment="1">
      <alignment horizontal="center"/>
    </xf>
    <xf numFmtId="0" fontId="0" fillId="0" borderId="1" xfId="0" applyFont="1" applyBorder="1" applyAlignment="1">
      <alignment horizontal="center" vertical="center"/>
    </xf>
    <xf numFmtId="0" fontId="0" fillId="0" borderId="44" xfId="0" applyFont="1" applyBorder="1" applyAlignment="1">
      <alignment horizontal="center" vertical="center"/>
    </xf>
    <xf numFmtId="0" fontId="42" fillId="0" borderId="51" xfId="0" applyFont="1" applyBorder="1" applyAlignment="1">
      <alignment horizontal="center" vertical="center"/>
    </xf>
    <xf numFmtId="0" fontId="42" fillId="0" borderId="52" xfId="0" applyFont="1" applyBorder="1" applyAlignment="1">
      <alignment horizontal="center" vertical="center"/>
    </xf>
    <xf numFmtId="0" fontId="38" fillId="0" borderId="15" xfId="0" applyFont="1" applyBorder="1" applyAlignment="1">
      <alignment horizontal="right"/>
    </xf>
    <xf numFmtId="0" fontId="42" fillId="0" borderId="17" xfId="0" applyFont="1" applyBorder="1" applyAlignment="1">
      <alignment horizontal="center" vertical="center"/>
    </xf>
    <xf numFmtId="0" fontId="42" fillId="0" borderId="18" xfId="0" applyFont="1" applyBorder="1" applyAlignment="1">
      <alignment horizontal="center" vertical="center"/>
    </xf>
    <xf numFmtId="0" fontId="0" fillId="0" borderId="50" xfId="0" applyFont="1" applyFill="1" applyBorder="1"/>
    <xf numFmtId="0" fontId="39" fillId="0" borderId="47" xfId="0" applyFont="1" applyBorder="1"/>
    <xf numFmtId="0" fontId="8" fillId="3" borderId="0" xfId="0" applyFont="1" applyFill="1" applyBorder="1" applyAlignment="1">
      <alignment horizontal="center"/>
    </xf>
    <xf numFmtId="0" fontId="27" fillId="6" borderId="3" xfId="0" applyFont="1" applyFill="1" applyBorder="1" applyAlignment="1">
      <alignment horizontal="left" vertical="center"/>
    </xf>
    <xf numFmtId="0" fontId="27" fillId="6" borderId="4" xfId="0" applyFont="1" applyFill="1" applyBorder="1" applyAlignment="1">
      <alignment horizontal="left" vertical="center"/>
    </xf>
    <xf numFmtId="0" fontId="27" fillId="6" borderId="5" xfId="0" applyFont="1" applyFill="1" applyBorder="1" applyAlignment="1">
      <alignment horizontal="left" vertical="center"/>
    </xf>
    <xf numFmtId="0" fontId="5" fillId="2" borderId="0" xfId="0" applyFont="1" applyFill="1" applyBorder="1" applyAlignment="1">
      <alignment horizontal="center"/>
    </xf>
    <xf numFmtId="0" fontId="20" fillId="3" borderId="0" xfId="0" applyFont="1" applyFill="1" applyBorder="1" applyAlignment="1">
      <alignment horizontal="center"/>
    </xf>
    <xf numFmtId="0" fontId="5" fillId="2" borderId="6" xfId="0" applyFont="1" applyFill="1" applyBorder="1" applyAlignment="1"/>
    <xf numFmtId="0" fontId="5" fillId="2" borderId="0" xfId="0" applyFont="1" applyFill="1" applyBorder="1" applyAlignment="1"/>
    <xf numFmtId="9" fontId="3" fillId="0" borderId="2" xfId="1" applyNumberFormat="1" applyBorder="1" applyAlignment="1">
      <alignment horizontal="center" vertical="center"/>
    </xf>
    <xf numFmtId="9" fontId="0" fillId="0" borderId="2" xfId="2" applyFont="1" applyBorder="1" applyAlignment="1">
      <alignment horizontal="center" vertical="center"/>
    </xf>
    <xf numFmtId="0" fontId="5" fillId="3" borderId="0" xfId="0" applyFont="1" applyFill="1" applyBorder="1" applyAlignment="1">
      <alignment horizontal="center"/>
    </xf>
    <xf numFmtId="0" fontId="22" fillId="2" borderId="11" xfId="0" applyFont="1" applyFill="1" applyBorder="1" applyAlignment="1">
      <alignment horizontal="center"/>
    </xf>
    <xf numFmtId="0" fontId="22" fillId="2" borderId="12" xfId="0" applyFont="1" applyFill="1" applyBorder="1" applyAlignment="1">
      <alignment horizontal="center"/>
    </xf>
    <xf numFmtId="0" fontId="22" fillId="2" borderId="13" xfId="0" applyFont="1" applyFill="1" applyBorder="1" applyAlignment="1">
      <alignment horizontal="center"/>
    </xf>
    <xf numFmtId="0" fontId="5" fillId="2" borderId="6" xfId="0" applyFont="1" applyFill="1" applyBorder="1" applyAlignment="1">
      <alignment horizontal="center"/>
    </xf>
    <xf numFmtId="0" fontId="8" fillId="3" borderId="0" xfId="0" applyFont="1" applyFill="1" applyBorder="1" applyAlignment="1">
      <alignment horizontal="left" wrapText="1"/>
    </xf>
    <xf numFmtId="0" fontId="8" fillId="3" borderId="8" xfId="0" applyFont="1" applyFill="1" applyBorder="1" applyAlignment="1">
      <alignment horizontal="left"/>
    </xf>
    <xf numFmtId="165" fontId="8" fillId="3" borderId="8" xfId="0" applyNumberFormat="1" applyFont="1" applyFill="1" applyBorder="1" applyAlignment="1">
      <alignment horizontal="left"/>
    </xf>
    <xf numFmtId="0" fontId="16" fillId="3" borderId="6" xfId="0" quotePrefix="1" applyFont="1" applyFill="1" applyBorder="1" applyAlignment="1">
      <alignment horizontal="left" vertical="center" wrapText="1" indent="4"/>
    </xf>
    <xf numFmtId="0" fontId="16" fillId="3" borderId="19" xfId="0" quotePrefix="1" applyFont="1" applyFill="1" applyBorder="1" applyAlignment="1">
      <alignment horizontal="left" vertical="center" wrapText="1" indent="4"/>
    </xf>
    <xf numFmtId="0" fontId="16" fillId="3" borderId="0" xfId="0" applyFont="1" applyFill="1" applyBorder="1" applyAlignment="1">
      <alignment horizontal="left" vertical="center" wrapText="1"/>
    </xf>
    <xf numFmtId="0" fontId="13" fillId="4" borderId="22" xfId="0" applyFont="1" applyFill="1" applyBorder="1" applyAlignment="1">
      <alignment horizontal="center"/>
    </xf>
    <xf numFmtId="0" fontId="13" fillId="4" borderId="5" xfId="0" applyFont="1" applyFill="1" applyBorder="1" applyAlignment="1">
      <alignment horizontal="center"/>
    </xf>
    <xf numFmtId="0" fontId="37" fillId="3" borderId="23" xfId="1" applyFont="1" applyFill="1" applyBorder="1" applyAlignment="1">
      <alignment horizontal="center" vertical="center" wrapText="1"/>
    </xf>
    <xf numFmtId="0" fontId="16" fillId="3" borderId="24" xfId="0" applyFont="1" applyFill="1" applyBorder="1" applyAlignment="1">
      <alignment horizontal="center" vertical="center" wrapText="1"/>
    </xf>
    <xf numFmtId="0" fontId="3" fillId="3" borderId="0" xfId="1" applyFill="1" applyBorder="1" applyAlignment="1">
      <alignment horizontal="left"/>
    </xf>
    <xf numFmtId="0" fontId="8" fillId="3" borderId="0" xfId="0" applyFont="1" applyFill="1" applyBorder="1" applyAlignment="1">
      <alignment horizontal="left"/>
    </xf>
    <xf numFmtId="165" fontId="8" fillId="3" borderId="0" xfId="0" applyNumberFormat="1" applyFont="1" applyFill="1" applyBorder="1" applyAlignment="1">
      <alignment horizontal="left"/>
    </xf>
    <xf numFmtId="0" fontId="13" fillId="4" borderId="20" xfId="0" applyFont="1" applyFill="1" applyBorder="1" applyAlignment="1">
      <alignment horizontal="center"/>
    </xf>
    <xf numFmtId="0" fontId="13" fillId="4" borderId="13" xfId="0" applyFont="1" applyFill="1" applyBorder="1" applyAlignment="1">
      <alignment horizontal="center"/>
    </xf>
    <xf numFmtId="0" fontId="40" fillId="3" borderId="0" xfId="0" applyFont="1" applyFill="1" applyAlignment="1">
      <alignment horizontal="center" vertical="center" wrapText="1"/>
    </xf>
    <xf numFmtId="0" fontId="1" fillId="2" borderId="14" xfId="0" applyFont="1" applyFill="1" applyBorder="1" applyAlignment="1">
      <alignment horizontal="center"/>
    </xf>
  </cellXfs>
  <cellStyles count="7">
    <cellStyle name="Comma" xfId="4" builtinId="3"/>
    <cellStyle name="Currency" xfId="3" builtinId="4"/>
    <cellStyle name="Currency 2" xfId="6" xr:uid="{00000000-0005-0000-0000-000002000000}"/>
    <cellStyle name="Hyperlink" xfId="1" builtinId="8"/>
    <cellStyle name="Normal" xfId="0" builtinId="0"/>
    <cellStyle name="Normal 3 4" xfId="5"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g"/><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31750</xdr:colOff>
      <xdr:row>26</xdr:row>
      <xdr:rowOff>62965</xdr:rowOff>
    </xdr:from>
    <xdr:to>
      <xdr:col>5</xdr:col>
      <xdr:colOff>1120775</xdr:colOff>
      <xdr:row>40</xdr:row>
      <xdr:rowOff>136932</xdr:rowOff>
    </xdr:to>
    <xdr:pic>
      <xdr:nvPicPr>
        <xdr:cNvPr id="3" name="Picture 2">
          <a:extLst>
            <a:ext uri="{FF2B5EF4-FFF2-40B4-BE49-F238E27FC236}">
              <a16:creationId xmlns:a16="http://schemas.microsoft.com/office/drawing/2014/main" id="{754845A7-B904-4E8D-A3B3-E6262842FE08}"/>
            </a:ext>
          </a:extLst>
        </xdr:cNvPr>
        <xdr:cNvPicPr>
          <a:picLocks noChangeAspect="1"/>
        </xdr:cNvPicPr>
      </xdr:nvPicPr>
      <xdr:blipFill>
        <a:blip xmlns:r="http://schemas.openxmlformats.org/officeDocument/2006/relationships" r:embed="rId1"/>
        <a:stretch>
          <a:fillRect/>
        </a:stretch>
      </xdr:blipFill>
      <xdr:spPr>
        <a:xfrm>
          <a:off x="11636375" y="6397090"/>
          <a:ext cx="1079500" cy="3629967"/>
        </a:xfrm>
        <a:prstGeom prst="rect">
          <a:avLst/>
        </a:prstGeom>
      </xdr:spPr>
    </xdr:pic>
    <xdr:clientData/>
  </xdr:twoCellAnchor>
  <xdr:twoCellAnchor editAs="oneCell">
    <xdr:from>
      <xdr:col>6</xdr:col>
      <xdr:colOff>47626</xdr:colOff>
      <xdr:row>26</xdr:row>
      <xdr:rowOff>176926</xdr:rowOff>
    </xdr:from>
    <xdr:to>
      <xdr:col>6</xdr:col>
      <xdr:colOff>817880</xdr:colOff>
      <xdr:row>40</xdr:row>
      <xdr:rowOff>111125</xdr:rowOff>
    </xdr:to>
    <xdr:pic>
      <xdr:nvPicPr>
        <xdr:cNvPr id="4" name="Picture 3">
          <a:extLst>
            <a:ext uri="{FF2B5EF4-FFF2-40B4-BE49-F238E27FC236}">
              <a16:creationId xmlns:a16="http://schemas.microsoft.com/office/drawing/2014/main" id="{02CE9C85-A3A0-4A56-89D8-8076056ED926}"/>
            </a:ext>
          </a:extLst>
        </xdr:cNvPr>
        <xdr:cNvPicPr>
          <a:picLocks noChangeAspect="1"/>
        </xdr:cNvPicPr>
      </xdr:nvPicPr>
      <xdr:blipFill>
        <a:blip xmlns:r="http://schemas.openxmlformats.org/officeDocument/2006/relationships" r:embed="rId2"/>
        <a:stretch>
          <a:fillRect/>
        </a:stretch>
      </xdr:blipFill>
      <xdr:spPr>
        <a:xfrm>
          <a:off x="12827001" y="6511051"/>
          <a:ext cx="777874" cy="3490199"/>
        </a:xfrm>
        <a:prstGeom prst="rect">
          <a:avLst/>
        </a:prstGeom>
      </xdr:spPr>
    </xdr:pic>
    <xdr:clientData/>
  </xdr:twoCellAnchor>
  <xdr:twoCellAnchor editAs="oneCell">
    <xdr:from>
      <xdr:col>6</xdr:col>
      <xdr:colOff>1063625</xdr:colOff>
      <xdr:row>26</xdr:row>
      <xdr:rowOff>222250</xdr:rowOff>
    </xdr:from>
    <xdr:to>
      <xdr:col>7</xdr:col>
      <xdr:colOff>422369</xdr:colOff>
      <xdr:row>39</xdr:row>
      <xdr:rowOff>244938</xdr:rowOff>
    </xdr:to>
    <xdr:pic>
      <xdr:nvPicPr>
        <xdr:cNvPr id="5" name="Picture 4">
          <a:extLst>
            <a:ext uri="{FF2B5EF4-FFF2-40B4-BE49-F238E27FC236}">
              <a16:creationId xmlns:a16="http://schemas.microsoft.com/office/drawing/2014/main" id="{E27E2FF0-AB84-473B-9895-EA3ECE98DF1F}"/>
            </a:ext>
          </a:extLst>
        </xdr:cNvPr>
        <xdr:cNvPicPr>
          <a:picLocks noChangeAspect="1"/>
        </xdr:cNvPicPr>
      </xdr:nvPicPr>
      <xdr:blipFill>
        <a:blip xmlns:r="http://schemas.openxmlformats.org/officeDocument/2006/relationships" r:embed="rId3"/>
        <a:stretch>
          <a:fillRect/>
        </a:stretch>
      </xdr:blipFill>
      <xdr:spPr>
        <a:xfrm>
          <a:off x="13843000" y="6556375"/>
          <a:ext cx="676369" cy="3315163"/>
        </a:xfrm>
        <a:prstGeom prst="rect">
          <a:avLst/>
        </a:prstGeom>
      </xdr:spPr>
    </xdr:pic>
    <xdr:clientData/>
  </xdr:twoCellAnchor>
  <xdr:twoCellAnchor editAs="oneCell">
    <xdr:from>
      <xdr:col>7</xdr:col>
      <xdr:colOff>793750</xdr:colOff>
      <xdr:row>26</xdr:row>
      <xdr:rowOff>206375</xdr:rowOff>
    </xdr:from>
    <xdr:to>
      <xdr:col>8</xdr:col>
      <xdr:colOff>206375</xdr:colOff>
      <xdr:row>40</xdr:row>
      <xdr:rowOff>151281</xdr:rowOff>
    </xdr:to>
    <xdr:pic>
      <xdr:nvPicPr>
        <xdr:cNvPr id="7" name="Picture 6">
          <a:extLst>
            <a:ext uri="{FF2B5EF4-FFF2-40B4-BE49-F238E27FC236}">
              <a16:creationId xmlns:a16="http://schemas.microsoft.com/office/drawing/2014/main" id="{88197B65-D77D-4A90-9C00-CE9D342D01FE}"/>
            </a:ext>
          </a:extLst>
        </xdr:cNvPr>
        <xdr:cNvPicPr>
          <a:picLocks noChangeAspect="1"/>
        </xdr:cNvPicPr>
      </xdr:nvPicPr>
      <xdr:blipFill>
        <a:blip xmlns:r="http://schemas.openxmlformats.org/officeDocument/2006/relationships" r:embed="rId4"/>
        <a:stretch>
          <a:fillRect/>
        </a:stretch>
      </xdr:blipFill>
      <xdr:spPr>
        <a:xfrm>
          <a:off x="14890750" y="6794500"/>
          <a:ext cx="730250" cy="3500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22</xdr:col>
      <xdr:colOff>4762</xdr:colOff>
      <xdr:row>0</xdr:row>
      <xdr:rowOff>0</xdr:rowOff>
    </xdr:from>
    <xdr:ext cx="184731" cy="248851"/>
    <xdr:sp macro="" textlink="">
      <xdr:nvSpPr>
        <xdr:cNvPr id="5" name="TextBox 4">
          <a:extLst>
            <a:ext uri="{FF2B5EF4-FFF2-40B4-BE49-F238E27FC236}">
              <a16:creationId xmlns:a16="http://schemas.microsoft.com/office/drawing/2014/main" id="{8600AEF4-4A56-4B6D-A006-B5B0A5FDA355}"/>
            </a:ext>
          </a:extLst>
        </xdr:cNvPr>
        <xdr:cNvSpPr txBox="1"/>
      </xdr:nvSpPr>
      <xdr:spPr>
        <a:xfrm>
          <a:off x="13363575" y="0"/>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0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775607</xdr:colOff>
      <xdr:row>0</xdr:row>
      <xdr:rowOff>244929</xdr:rowOff>
    </xdr:from>
    <xdr:to>
      <xdr:col>4</xdr:col>
      <xdr:colOff>1469571</xdr:colOff>
      <xdr:row>2</xdr:row>
      <xdr:rowOff>11712</xdr:rowOff>
    </xdr:to>
    <xdr:sp macro="" textlink="">
      <xdr:nvSpPr>
        <xdr:cNvPr id="2" name="object 14">
          <a:extLst>
            <a:ext uri="{FF2B5EF4-FFF2-40B4-BE49-F238E27FC236}">
              <a16:creationId xmlns:a16="http://schemas.microsoft.com/office/drawing/2014/main" id="{F6F49BE1-7886-47CC-A573-6518FCD28326}"/>
            </a:ext>
          </a:extLst>
        </xdr:cNvPr>
        <xdr:cNvSpPr/>
      </xdr:nvSpPr>
      <xdr:spPr>
        <a:xfrm>
          <a:off x="8843282" y="244929"/>
          <a:ext cx="693964" cy="2309958"/>
        </a:xfrm>
        <a:prstGeom prst="rect">
          <a:avLst/>
        </a:prstGeom>
        <a:blipFill>
          <a:blip xmlns:r="http://schemas.openxmlformats.org/officeDocument/2006/relationships" r:embed="rId1" cstate="print"/>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3</xdr:col>
      <xdr:colOff>762000</xdr:colOff>
      <xdr:row>0</xdr:row>
      <xdr:rowOff>326571</xdr:rowOff>
    </xdr:from>
    <xdr:to>
      <xdr:col>3</xdr:col>
      <xdr:colOff>1387929</xdr:colOff>
      <xdr:row>1</xdr:row>
      <xdr:rowOff>1969117</xdr:rowOff>
    </xdr:to>
    <xdr:sp macro="" textlink="">
      <xdr:nvSpPr>
        <xdr:cNvPr id="3" name="object 38">
          <a:extLst>
            <a:ext uri="{FF2B5EF4-FFF2-40B4-BE49-F238E27FC236}">
              <a16:creationId xmlns:a16="http://schemas.microsoft.com/office/drawing/2014/main" id="{F30F584E-40D8-4042-BE41-8DD93257899F}"/>
            </a:ext>
          </a:extLst>
        </xdr:cNvPr>
        <xdr:cNvSpPr/>
      </xdr:nvSpPr>
      <xdr:spPr>
        <a:xfrm>
          <a:off x="11068050" y="326571"/>
          <a:ext cx="625929" cy="2214046"/>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5</xdr:col>
      <xdr:colOff>1022441</xdr:colOff>
      <xdr:row>0</xdr:row>
      <xdr:rowOff>71137</xdr:rowOff>
    </xdr:from>
    <xdr:to>
      <xdr:col>6</xdr:col>
      <xdr:colOff>56606</xdr:colOff>
      <xdr:row>2</xdr:row>
      <xdr:rowOff>56552</xdr:rowOff>
    </xdr:to>
    <xdr:pic>
      <xdr:nvPicPr>
        <xdr:cNvPr id="4" name="Picture 3">
          <a:extLst>
            <a:ext uri="{FF2B5EF4-FFF2-40B4-BE49-F238E27FC236}">
              <a16:creationId xmlns:a16="http://schemas.microsoft.com/office/drawing/2014/main" id="{09E9B44F-8902-4068-8693-ABD77F8F4CCE}"/>
            </a:ext>
          </a:extLst>
        </xdr:cNvPr>
        <xdr:cNvPicPr>
          <a:picLocks noChangeAspect="1"/>
        </xdr:cNvPicPr>
      </xdr:nvPicPr>
      <xdr:blipFill>
        <a:blip xmlns:r="http://schemas.openxmlformats.org/officeDocument/2006/relationships" r:embed="rId3"/>
        <a:stretch>
          <a:fillRect/>
        </a:stretch>
      </xdr:blipFill>
      <xdr:spPr>
        <a:xfrm flipH="1">
          <a:off x="13922012" y="71137"/>
          <a:ext cx="174988" cy="5444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4762</xdr:colOff>
      <xdr:row>0</xdr:row>
      <xdr:rowOff>0</xdr:rowOff>
    </xdr:from>
    <xdr:ext cx="184731" cy="248851"/>
    <xdr:sp macro="" textlink="">
      <xdr:nvSpPr>
        <xdr:cNvPr id="2" name="TextBox 1">
          <a:extLst>
            <a:ext uri="{FF2B5EF4-FFF2-40B4-BE49-F238E27FC236}">
              <a16:creationId xmlns:a16="http://schemas.microsoft.com/office/drawing/2014/main" id="{19FD44D7-22E2-4FA6-9885-22B0C5B7F388}"/>
            </a:ext>
          </a:extLst>
        </xdr:cNvPr>
        <xdr:cNvSpPr txBox="1"/>
      </xdr:nvSpPr>
      <xdr:spPr>
        <a:xfrm>
          <a:off x="21437917" y="0"/>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000"/>
        </a:p>
      </xdr:txBody>
    </xdr:sp>
    <xdr:clientData/>
  </xdr:oneCellAnchor>
  <xdr:twoCellAnchor>
    <xdr:from>
      <xdr:col>26</xdr:col>
      <xdr:colOff>392430</xdr:colOff>
      <xdr:row>0</xdr:row>
      <xdr:rowOff>140970</xdr:rowOff>
    </xdr:from>
    <xdr:to>
      <xdr:col>31</xdr:col>
      <xdr:colOff>47625</xdr:colOff>
      <xdr:row>0</xdr:row>
      <xdr:rowOff>762000</xdr:rowOff>
    </xdr:to>
    <xdr:sp macro="" textlink="">
      <xdr:nvSpPr>
        <xdr:cNvPr id="3" name="TextBox 2">
          <a:extLst>
            <a:ext uri="{FF2B5EF4-FFF2-40B4-BE49-F238E27FC236}">
              <a16:creationId xmlns:a16="http://schemas.microsoft.com/office/drawing/2014/main" id="{9A2E5BC5-1865-4A63-B31C-1E0F2FF54098}"/>
            </a:ext>
          </a:extLst>
        </xdr:cNvPr>
        <xdr:cNvSpPr txBox="1"/>
      </xdr:nvSpPr>
      <xdr:spPr>
        <a:xfrm>
          <a:off x="26205180" y="140970"/>
          <a:ext cx="2655570" cy="62103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ysClr val="windowText" lastClr="000000"/>
              </a:solidFill>
            </a:rPr>
            <a:t>1 PALLET = 160 BOXES</a:t>
          </a:r>
          <a:r>
            <a:rPr lang="en-US" sz="1100" b="1" baseline="0">
              <a:solidFill>
                <a:sysClr val="windowText" lastClr="000000"/>
              </a:solidFill>
            </a:rPr>
            <a:t> </a:t>
          </a:r>
        </a:p>
        <a:p>
          <a:r>
            <a:rPr lang="en-US" sz="1100" baseline="0">
              <a:solidFill>
                <a:sysClr val="windowText" lastClr="000000"/>
              </a:solidFill>
            </a:rPr>
            <a:t>61*40*85 inches, 1,170lbs, Class 100</a:t>
          </a:r>
        </a:p>
        <a:p>
          <a:pPr algn="ctr"/>
          <a:r>
            <a:rPr lang="en-US" sz="1100" b="1" i="1" baseline="0">
              <a:solidFill>
                <a:sysClr val="windowText" lastClr="000000"/>
              </a:solidFill>
            </a:rPr>
            <a:t>OK TO MIX SKUS TO SAME LOCATION</a:t>
          </a:r>
          <a:endParaRPr lang="en-US" sz="1100" b="1" i="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shley.Kwateng@pepsico.com" TargetMode="External"/><Relationship Id="rId2" Type="http://schemas.openxmlformats.org/officeDocument/2006/relationships/hyperlink" Target="mailto:rasheem.woodbury@gmail.com" TargetMode="External"/><Relationship Id="rId1" Type="http://schemas.openxmlformats.org/officeDocument/2006/relationships/hyperlink" Target="mailto:PBCRouting@transaver.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shley.Kwateng@pepsico.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opLeftCell="A84" zoomScale="81" zoomScaleNormal="60" workbookViewId="0">
      <selection activeCell="F94" sqref="F94:G94"/>
    </sheetView>
  </sheetViews>
  <sheetFormatPr defaultColWidth="9.109375" defaultRowHeight="15.6" x14ac:dyDescent="0.3"/>
  <cols>
    <col min="1" max="1" width="40" style="7" customWidth="1"/>
    <col min="2" max="2" width="41.6640625" style="7" customWidth="1"/>
    <col min="3" max="3" width="76.44140625" style="7" customWidth="1"/>
    <col min="4" max="4" width="20.33203125" style="7" customWidth="1"/>
    <col min="5" max="5" width="22.33203125" style="7" customWidth="1"/>
    <col min="6" max="6" width="17.6640625" style="7" customWidth="1"/>
    <col min="7" max="7" width="19.6640625" style="7" customWidth="1"/>
    <col min="8" max="8" width="19.77734375" style="7" customWidth="1"/>
    <col min="9" max="9" width="19.44140625" style="7" customWidth="1"/>
    <col min="10" max="10" width="34.33203125" style="7" customWidth="1"/>
    <col min="11" max="11" width="35.44140625" style="7" customWidth="1"/>
    <col min="12" max="12" width="2.109375" style="7" customWidth="1"/>
    <col min="13" max="16384" width="9.109375" style="7"/>
  </cols>
  <sheetData>
    <row r="1" spans="1:13" x14ac:dyDescent="0.3">
      <c r="A1" s="5"/>
      <c r="B1" s="5"/>
      <c r="C1" s="5"/>
      <c r="D1" s="27" t="s">
        <v>12</v>
      </c>
      <c r="F1" s="5"/>
      <c r="G1" s="5"/>
      <c r="H1" s="5"/>
      <c r="I1" s="5"/>
      <c r="J1" s="5"/>
      <c r="K1" s="109"/>
      <c r="L1" s="5"/>
    </row>
    <row r="2" spans="1:13" x14ac:dyDescent="0.3">
      <c r="A2" s="5"/>
      <c r="B2" s="5"/>
      <c r="C2" s="5"/>
      <c r="D2" s="27"/>
      <c r="E2" s="5"/>
      <c r="F2" s="5"/>
      <c r="G2" s="5"/>
      <c r="H2" s="5"/>
      <c r="I2" s="5"/>
      <c r="J2" s="5"/>
      <c r="K2" s="5"/>
      <c r="L2" s="5"/>
    </row>
    <row r="3" spans="1:13" ht="16.2" thickBot="1" x14ac:dyDescent="0.35">
      <c r="A3" s="5"/>
      <c r="B3" s="5"/>
      <c r="C3" s="5"/>
      <c r="D3" s="5"/>
      <c r="E3" s="5"/>
      <c r="F3" s="5"/>
      <c r="G3" s="5"/>
      <c r="H3" s="5"/>
      <c r="I3" s="5"/>
      <c r="J3" s="5"/>
      <c r="K3" s="5"/>
      <c r="L3" s="5"/>
    </row>
    <row r="4" spans="1:13" ht="29.4" thickBot="1" x14ac:dyDescent="0.6">
      <c r="A4" s="78" t="s">
        <v>10</v>
      </c>
      <c r="B4" s="276" t="s">
        <v>95</v>
      </c>
      <c r="C4" s="277"/>
      <c r="D4" s="277"/>
      <c r="E4" s="278"/>
      <c r="F4" s="5"/>
      <c r="G4" s="5"/>
      <c r="H4" s="5"/>
      <c r="I4" s="5"/>
      <c r="J4" s="28" t="s">
        <v>11</v>
      </c>
      <c r="K4" s="98">
        <v>44137</v>
      </c>
      <c r="L4" s="5"/>
    </row>
    <row r="5" spans="1:13" x14ac:dyDescent="0.3">
      <c r="A5" s="29"/>
      <c r="B5" s="30"/>
      <c r="C5" s="5"/>
      <c r="D5" s="8"/>
      <c r="E5" s="8"/>
      <c r="F5" s="8"/>
      <c r="G5" s="5"/>
      <c r="H5" s="5"/>
      <c r="I5" s="5"/>
      <c r="J5" s="5"/>
      <c r="K5" s="5"/>
      <c r="L5" s="5"/>
    </row>
    <row r="6" spans="1:13" ht="15" customHeight="1" x14ac:dyDescent="0.3">
      <c r="A6" s="29"/>
      <c r="B6" s="31"/>
      <c r="C6" s="8"/>
      <c r="D6" s="8"/>
      <c r="E6" s="8"/>
      <c r="F6" s="8"/>
      <c r="G6" s="8"/>
      <c r="H6" s="8"/>
      <c r="I6" s="8"/>
      <c r="J6" s="8"/>
      <c r="K6" s="8"/>
      <c r="L6" s="8"/>
      <c r="M6" s="44"/>
    </row>
    <row r="7" spans="1:13" ht="32.25" customHeight="1" x14ac:dyDescent="0.3">
      <c r="A7" s="32" t="s">
        <v>3</v>
      </c>
      <c r="B7" s="280" t="s">
        <v>9</v>
      </c>
      <c r="C7" s="280"/>
      <c r="D7" s="280"/>
      <c r="E7" s="280"/>
      <c r="F7" s="280"/>
      <c r="G7" s="280"/>
      <c r="H7" s="280"/>
      <c r="I7" s="280"/>
      <c r="J7" s="280"/>
      <c r="K7" s="280"/>
      <c r="L7" s="280"/>
      <c r="M7" s="44"/>
    </row>
    <row r="8" spans="1:13" x14ac:dyDescent="0.3">
      <c r="A8" s="5"/>
      <c r="B8" s="5"/>
      <c r="C8" s="5"/>
      <c r="D8" s="5"/>
      <c r="E8" s="5"/>
      <c r="F8" s="5"/>
      <c r="G8" s="5"/>
      <c r="H8" s="5"/>
      <c r="I8" s="5"/>
      <c r="J8" s="5"/>
      <c r="K8" s="5"/>
      <c r="L8" s="5"/>
    </row>
    <row r="9" spans="1:13" x14ac:dyDescent="0.3">
      <c r="A9" s="5"/>
      <c r="B9" s="5"/>
      <c r="C9" s="5"/>
      <c r="D9" s="5"/>
      <c r="E9" s="5"/>
      <c r="F9" s="5"/>
      <c r="G9" s="5"/>
      <c r="H9" s="5"/>
      <c r="I9" s="5"/>
      <c r="J9" s="5"/>
      <c r="K9" s="5"/>
      <c r="L9" s="5"/>
    </row>
    <row r="10" spans="1:13" ht="16.2" thickBot="1" x14ac:dyDescent="0.35">
      <c r="A10" s="5"/>
      <c r="B10" s="5"/>
      <c r="C10" s="5"/>
      <c r="D10" s="5"/>
      <c r="E10" s="5"/>
      <c r="F10" s="5"/>
      <c r="G10" s="5"/>
      <c r="H10" s="5"/>
      <c r="I10" s="5"/>
      <c r="J10" s="5"/>
      <c r="K10" s="5"/>
      <c r="L10" s="5"/>
    </row>
    <row r="11" spans="1:13" s="96" customFormat="1" ht="24" customHeight="1" x14ac:dyDescent="0.3">
      <c r="A11" s="266" t="s">
        <v>56</v>
      </c>
      <c r="B11" s="267"/>
      <c r="C11" s="267"/>
      <c r="D11" s="267"/>
      <c r="E11" s="267"/>
      <c r="F11" s="267"/>
      <c r="G11" s="267"/>
      <c r="H11" s="267"/>
      <c r="I11" s="267"/>
      <c r="J11" s="267"/>
      <c r="K11" s="267"/>
      <c r="L11" s="268"/>
    </row>
    <row r="12" spans="1:13" ht="18.75" customHeight="1" x14ac:dyDescent="0.3">
      <c r="A12" s="33"/>
      <c r="B12" s="8"/>
      <c r="C12" s="8"/>
      <c r="D12" s="8"/>
      <c r="E12" s="8"/>
      <c r="F12" s="8"/>
      <c r="G12" s="8"/>
      <c r="H12" s="8"/>
      <c r="I12" s="8"/>
      <c r="J12" s="8"/>
      <c r="K12" s="8"/>
      <c r="L12" s="11"/>
    </row>
    <row r="13" spans="1:13" ht="20.25" customHeight="1" x14ac:dyDescent="0.3">
      <c r="A13" s="3" t="s">
        <v>31</v>
      </c>
      <c r="B13" s="4" t="str">
        <f>B4</f>
        <v xml:space="preserve">VAP 2021 Wave I GE - iSee </v>
      </c>
      <c r="C13" s="4"/>
      <c r="D13" s="4"/>
      <c r="E13" s="4"/>
      <c r="F13" s="4"/>
      <c r="G13" s="4"/>
      <c r="H13" s="4"/>
      <c r="I13" s="4"/>
      <c r="J13" s="4"/>
      <c r="K13" s="4"/>
      <c r="L13" s="6"/>
    </row>
    <row r="14" spans="1:13" ht="20.25" customHeight="1" x14ac:dyDescent="0.45">
      <c r="A14" s="3" t="s">
        <v>23</v>
      </c>
      <c r="B14" s="26">
        <v>44207</v>
      </c>
      <c r="C14" s="114" t="s">
        <v>86</v>
      </c>
      <c r="D14" s="5"/>
      <c r="E14" s="3"/>
      <c r="F14" s="3"/>
      <c r="G14" s="3"/>
      <c r="H14" s="101"/>
      <c r="I14" s="3"/>
      <c r="J14" s="3"/>
      <c r="K14" s="3"/>
      <c r="L14" s="9"/>
    </row>
    <row r="15" spans="1:13" ht="20.25" customHeight="1" x14ac:dyDescent="0.45">
      <c r="A15" s="3" t="s">
        <v>35</v>
      </c>
      <c r="B15" s="26">
        <v>44204</v>
      </c>
      <c r="C15" s="114" t="s">
        <v>86</v>
      </c>
      <c r="D15" s="5"/>
      <c r="E15" s="3"/>
      <c r="F15" s="3"/>
      <c r="G15" s="3"/>
      <c r="H15" s="101"/>
      <c r="I15" s="3"/>
      <c r="J15" s="3"/>
      <c r="K15" s="3"/>
      <c r="L15" s="9"/>
    </row>
    <row r="16" spans="1:13" ht="20.25" customHeight="1" x14ac:dyDescent="0.3">
      <c r="A16" s="3" t="s">
        <v>24</v>
      </c>
      <c r="B16" s="26">
        <v>44200</v>
      </c>
      <c r="C16" s="102"/>
      <c r="D16" s="5"/>
      <c r="E16" s="3"/>
      <c r="F16" s="3"/>
      <c r="G16" s="3"/>
      <c r="H16" s="101"/>
      <c r="I16" s="3"/>
      <c r="J16" s="3"/>
      <c r="K16" s="3"/>
      <c r="L16" s="9"/>
    </row>
    <row r="17" spans="1:12" ht="20.25" customHeight="1" x14ac:dyDescent="0.3">
      <c r="A17" s="10"/>
      <c r="B17" s="8"/>
      <c r="C17" s="3"/>
      <c r="D17" s="5"/>
      <c r="E17" s="5"/>
      <c r="F17" s="5"/>
      <c r="G17" s="5"/>
      <c r="H17" s="5"/>
      <c r="I17" s="5"/>
      <c r="J17" s="5"/>
      <c r="K17" s="5"/>
      <c r="L17" s="9"/>
    </row>
    <row r="18" spans="1:12" ht="20.25" customHeight="1" thickBot="1" x14ac:dyDescent="0.35">
      <c r="A18" s="2" t="s">
        <v>30</v>
      </c>
      <c r="B18" s="5"/>
      <c r="C18" s="8"/>
      <c r="D18" s="8"/>
      <c r="E18" s="8"/>
      <c r="F18" s="8"/>
      <c r="G18" s="8"/>
      <c r="H18" s="8"/>
      <c r="I18" s="8"/>
      <c r="J18" s="8"/>
      <c r="K18" s="8"/>
      <c r="L18" s="9"/>
    </row>
    <row r="19" spans="1:12" ht="20.25" customHeight="1" thickBot="1" x14ac:dyDescent="0.35">
      <c r="A19" s="12" t="s">
        <v>13</v>
      </c>
      <c r="B19" s="13" t="s">
        <v>22</v>
      </c>
      <c r="C19" s="14" t="s">
        <v>14</v>
      </c>
      <c r="D19" s="110" t="s">
        <v>15</v>
      </c>
      <c r="E19" s="110" t="s">
        <v>16</v>
      </c>
      <c r="F19" s="15" t="s">
        <v>17</v>
      </c>
      <c r="G19" s="15" t="s">
        <v>18</v>
      </c>
      <c r="H19" s="15" t="s">
        <v>76</v>
      </c>
      <c r="I19" s="15" t="s">
        <v>19</v>
      </c>
      <c r="J19" s="14" t="s">
        <v>20</v>
      </c>
      <c r="K19" s="16" t="s">
        <v>21</v>
      </c>
      <c r="L19" s="9"/>
    </row>
    <row r="20" spans="1:12" ht="19.8" customHeight="1" x14ac:dyDescent="0.35">
      <c r="A20" s="17">
        <v>44136</v>
      </c>
      <c r="B20" s="17"/>
      <c r="C20" s="190" t="s">
        <v>1335</v>
      </c>
      <c r="D20" s="124">
        <v>198976</v>
      </c>
      <c r="E20" s="125">
        <v>1989762</v>
      </c>
      <c r="F20" s="103">
        <v>616</v>
      </c>
      <c r="G20" s="1"/>
      <c r="H20" s="117">
        <v>70</v>
      </c>
      <c r="I20" s="19" t="s">
        <v>98</v>
      </c>
      <c r="J20" s="206">
        <f>F20*H20</f>
        <v>43120</v>
      </c>
      <c r="K20" s="20" t="s">
        <v>99</v>
      </c>
      <c r="L20" s="9"/>
    </row>
    <row r="21" spans="1:12" ht="20.25" customHeight="1" x14ac:dyDescent="0.35">
      <c r="A21" s="17">
        <v>44136</v>
      </c>
      <c r="B21" s="17"/>
      <c r="C21" s="190" t="s">
        <v>1332</v>
      </c>
      <c r="D21" s="123">
        <v>198974</v>
      </c>
      <c r="E21" s="125" t="s">
        <v>96</v>
      </c>
      <c r="F21" s="103">
        <v>362</v>
      </c>
      <c r="G21" s="121"/>
      <c r="H21" s="117">
        <v>66</v>
      </c>
      <c r="I21" s="19" t="s">
        <v>98</v>
      </c>
      <c r="J21" s="206">
        <f>F21*H21</f>
        <v>23892</v>
      </c>
      <c r="K21" s="20" t="s">
        <v>99</v>
      </c>
      <c r="L21" s="9"/>
    </row>
    <row r="22" spans="1:12" ht="20.25" customHeight="1" x14ac:dyDescent="0.35">
      <c r="A22" s="17">
        <v>44136</v>
      </c>
      <c r="B22" s="17"/>
      <c r="C22" s="18" t="s">
        <v>1333</v>
      </c>
      <c r="D22" s="124">
        <v>199238</v>
      </c>
      <c r="E22" s="125" t="s">
        <v>97</v>
      </c>
      <c r="F22" s="103">
        <v>802</v>
      </c>
      <c r="G22" s="1"/>
      <c r="H22" s="117">
        <v>70</v>
      </c>
      <c r="I22" s="19" t="s">
        <v>98</v>
      </c>
      <c r="J22" s="206">
        <f t="shared" ref="J22:J23" si="0">F22*H22</f>
        <v>56140</v>
      </c>
      <c r="K22" s="20" t="s">
        <v>99</v>
      </c>
      <c r="L22" s="9"/>
    </row>
    <row r="23" spans="1:12" ht="20.25" customHeight="1" x14ac:dyDescent="0.35">
      <c r="A23" s="17">
        <v>44136</v>
      </c>
      <c r="B23" s="17"/>
      <c r="C23" s="18" t="s">
        <v>1334</v>
      </c>
      <c r="D23" s="124">
        <v>199786</v>
      </c>
      <c r="E23" s="125">
        <v>1997866</v>
      </c>
      <c r="F23" s="103">
        <v>1035</v>
      </c>
      <c r="G23" s="1"/>
      <c r="H23" s="117">
        <v>66</v>
      </c>
      <c r="I23" s="19" t="s">
        <v>98</v>
      </c>
      <c r="J23" s="206">
        <f t="shared" si="0"/>
        <v>68310</v>
      </c>
      <c r="K23" s="20" t="s">
        <v>99</v>
      </c>
      <c r="L23" s="9"/>
    </row>
    <row r="24" spans="1:12" ht="20.25" customHeight="1" thickBot="1" x14ac:dyDescent="0.35">
      <c r="A24" s="10"/>
      <c r="B24" s="8"/>
      <c r="C24" s="8"/>
      <c r="D24" s="8"/>
      <c r="E24" s="8"/>
      <c r="F24" s="208">
        <f>SUM(F21:F23)</f>
        <v>2199</v>
      </c>
      <c r="G24" s="8"/>
      <c r="H24" s="8"/>
      <c r="I24" s="8"/>
      <c r="J24" s="207">
        <f>SUM(J20:J23)</f>
        <v>191462</v>
      </c>
      <c r="K24" s="8"/>
      <c r="L24" s="9"/>
    </row>
    <row r="25" spans="1:12" s="96" customFormat="1" ht="26.25" customHeight="1" x14ac:dyDescent="0.3">
      <c r="A25" s="266" t="s">
        <v>88</v>
      </c>
      <c r="B25" s="267"/>
      <c r="C25" s="267"/>
      <c r="D25" s="267"/>
      <c r="E25" s="267"/>
      <c r="F25" s="267"/>
      <c r="G25" s="267"/>
      <c r="H25" s="267"/>
      <c r="I25" s="267"/>
      <c r="J25" s="267"/>
      <c r="K25" s="267"/>
      <c r="L25" s="268"/>
    </row>
    <row r="26" spans="1:12" ht="20.25" customHeight="1" x14ac:dyDescent="0.3">
      <c r="A26" s="10"/>
      <c r="B26" s="8"/>
      <c r="C26" s="8"/>
      <c r="D26" s="8"/>
      <c r="E26" s="8"/>
      <c r="F26" s="8"/>
      <c r="G26" s="8"/>
      <c r="H26" s="8"/>
      <c r="I26" s="8"/>
      <c r="J26" s="8"/>
      <c r="K26" s="8"/>
      <c r="L26" s="9"/>
    </row>
    <row r="27" spans="1:12" ht="20.25" customHeight="1" x14ac:dyDescent="0.3">
      <c r="A27" s="2" t="s">
        <v>32</v>
      </c>
      <c r="B27" s="8"/>
      <c r="C27" s="8"/>
      <c r="D27" s="8"/>
      <c r="E27" s="8"/>
      <c r="F27" s="8"/>
      <c r="G27" s="8"/>
      <c r="H27" s="8"/>
      <c r="I27" s="8"/>
      <c r="J27" s="8"/>
      <c r="K27" s="8"/>
      <c r="L27" s="11"/>
    </row>
    <row r="28" spans="1:12" ht="20.25" customHeight="1" x14ac:dyDescent="0.3">
      <c r="A28" s="8" t="s">
        <v>4</v>
      </c>
      <c r="B28" s="5"/>
      <c r="C28" s="8"/>
      <c r="D28" s="8"/>
      <c r="E28" s="8"/>
      <c r="F28" s="8"/>
      <c r="G28" s="8"/>
      <c r="H28" s="8"/>
      <c r="I28" s="8"/>
      <c r="J28" s="8"/>
      <c r="K28" s="8"/>
      <c r="L28" s="21"/>
    </row>
    <row r="29" spans="1:12" ht="20.25" customHeight="1" x14ac:dyDescent="0.3">
      <c r="A29" s="22" t="s">
        <v>28</v>
      </c>
      <c r="B29" s="5"/>
      <c r="C29" s="5"/>
      <c r="D29" s="8"/>
      <c r="E29" s="8"/>
      <c r="F29" s="8"/>
      <c r="G29" s="104"/>
      <c r="H29" s="8"/>
      <c r="I29" s="8"/>
      <c r="J29" s="8"/>
      <c r="K29" s="8"/>
      <c r="L29" s="21"/>
    </row>
    <row r="30" spans="1:12" ht="20.25" customHeight="1" x14ac:dyDescent="0.3">
      <c r="A30" s="22" t="s">
        <v>34</v>
      </c>
      <c r="B30" s="5"/>
      <c r="C30" s="5"/>
      <c r="D30" s="8"/>
      <c r="E30" s="8"/>
      <c r="F30" s="8"/>
      <c r="G30" s="8"/>
      <c r="H30" s="8"/>
      <c r="I30" s="8"/>
      <c r="J30" s="8"/>
      <c r="K30" s="8"/>
      <c r="L30" s="21"/>
    </row>
    <row r="31" spans="1:12" ht="20.25" customHeight="1" x14ac:dyDescent="0.3">
      <c r="A31" s="22" t="s">
        <v>29</v>
      </c>
      <c r="B31" s="5"/>
      <c r="C31" s="5"/>
      <c r="D31" s="8"/>
      <c r="E31" s="8"/>
      <c r="F31" s="8"/>
      <c r="G31" s="8"/>
      <c r="H31" s="8"/>
      <c r="I31" s="8"/>
      <c r="J31" s="8"/>
      <c r="K31" s="8"/>
      <c r="L31" s="21"/>
    </row>
    <row r="32" spans="1:12" ht="20.25" customHeight="1" x14ac:dyDescent="0.3">
      <c r="A32" s="23"/>
      <c r="B32" s="5"/>
      <c r="C32" s="5"/>
      <c r="D32" s="8"/>
      <c r="E32" s="8"/>
      <c r="F32" s="8"/>
      <c r="G32" s="8"/>
      <c r="H32" s="8"/>
      <c r="I32" s="8"/>
      <c r="J32" s="8"/>
      <c r="K32" s="8"/>
      <c r="L32" s="21"/>
    </row>
    <row r="33" spans="1:12" ht="20.25" customHeight="1" x14ac:dyDescent="0.3">
      <c r="A33" s="2" t="s">
        <v>103</v>
      </c>
      <c r="B33" s="8"/>
      <c r="C33" s="8"/>
      <c r="D33" s="8"/>
      <c r="E33" s="8"/>
      <c r="F33" s="8"/>
      <c r="G33" s="8"/>
      <c r="H33" s="8"/>
      <c r="I33" s="8"/>
      <c r="J33" s="8"/>
      <c r="K33" s="8"/>
      <c r="L33" s="21"/>
    </row>
    <row r="34" spans="1:12" ht="20.25" customHeight="1" x14ac:dyDescent="0.3">
      <c r="A34" s="24" t="s">
        <v>0</v>
      </c>
      <c r="B34" s="5"/>
      <c r="C34" s="8"/>
      <c r="D34" s="8"/>
      <c r="E34" s="8"/>
      <c r="F34" s="8"/>
      <c r="G34" s="8"/>
      <c r="H34" s="8"/>
      <c r="I34" s="8"/>
      <c r="J34" s="8"/>
      <c r="K34" s="8"/>
      <c r="L34" s="21"/>
    </row>
    <row r="35" spans="1:12" ht="20.25" customHeight="1" x14ac:dyDescent="0.3">
      <c r="A35" s="106" t="s">
        <v>84</v>
      </c>
      <c r="B35" s="5"/>
      <c r="C35" s="8"/>
      <c r="D35" s="8"/>
      <c r="E35" s="8"/>
      <c r="F35" s="8"/>
      <c r="G35" s="8"/>
      <c r="H35" s="8"/>
      <c r="I35" s="8"/>
      <c r="J35" s="8"/>
      <c r="K35" s="8"/>
      <c r="L35" s="21"/>
    </row>
    <row r="36" spans="1:12" ht="20.25" customHeight="1" x14ac:dyDescent="0.3">
      <c r="A36" s="106" t="s">
        <v>38</v>
      </c>
      <c r="B36" s="25"/>
      <c r="C36" s="5"/>
      <c r="D36" s="8"/>
      <c r="E36" s="8"/>
      <c r="F36" s="8"/>
      <c r="G36" s="8"/>
      <c r="H36" s="8"/>
      <c r="I36" s="8"/>
      <c r="J36" s="8"/>
      <c r="K36" s="8"/>
      <c r="L36" s="21"/>
    </row>
    <row r="37" spans="1:12" ht="20.25" customHeight="1" x14ac:dyDescent="0.3">
      <c r="A37" s="106" t="s">
        <v>39</v>
      </c>
      <c r="B37" s="25"/>
      <c r="C37" s="5"/>
      <c r="D37" s="8"/>
      <c r="E37" s="8"/>
      <c r="F37" s="8"/>
      <c r="G37" s="8"/>
      <c r="H37" s="8"/>
      <c r="I37" s="8"/>
      <c r="J37" s="8"/>
      <c r="K37" s="8"/>
      <c r="L37" s="21"/>
    </row>
    <row r="38" spans="1:12" ht="20.25" customHeight="1" x14ac:dyDescent="0.3">
      <c r="A38" s="106" t="s">
        <v>81</v>
      </c>
      <c r="B38" s="25"/>
      <c r="C38" s="5"/>
      <c r="D38" s="8"/>
      <c r="E38" s="8"/>
      <c r="F38" s="8"/>
      <c r="G38" s="8"/>
      <c r="H38" s="8"/>
      <c r="I38" s="8"/>
      <c r="J38" s="8"/>
      <c r="K38" s="8"/>
      <c r="L38" s="21"/>
    </row>
    <row r="39" spans="1:12" ht="20.25" customHeight="1" x14ac:dyDescent="0.3">
      <c r="A39" s="106" t="s">
        <v>66</v>
      </c>
      <c r="B39" s="279" t="s">
        <v>100</v>
      </c>
      <c r="C39" s="269"/>
      <c r="D39" s="8"/>
      <c r="E39" s="8"/>
      <c r="F39" s="8"/>
      <c r="G39" s="8"/>
      <c r="H39" s="8"/>
      <c r="I39" s="8"/>
      <c r="J39" s="8"/>
      <c r="K39" s="8"/>
      <c r="L39" s="21"/>
    </row>
    <row r="40" spans="1:12" ht="20.25" customHeight="1" x14ac:dyDescent="0.3">
      <c r="A40" s="269" t="s">
        <v>104</v>
      </c>
      <c r="B40" s="269"/>
      <c r="C40" s="269"/>
      <c r="D40" s="8"/>
      <c r="E40" s="8"/>
      <c r="F40" s="8"/>
      <c r="G40" s="8"/>
      <c r="H40" s="8"/>
      <c r="I40" s="8"/>
      <c r="J40" s="8"/>
      <c r="K40" s="8"/>
      <c r="L40" s="21"/>
    </row>
    <row r="41" spans="1:12" ht="20.25" customHeight="1" x14ac:dyDescent="0.3">
      <c r="A41" s="269" t="s">
        <v>101</v>
      </c>
      <c r="B41" s="269"/>
      <c r="C41" s="269"/>
      <c r="D41" s="8"/>
      <c r="E41" s="8"/>
      <c r="F41" s="8"/>
      <c r="G41" s="8"/>
      <c r="H41" s="8"/>
      <c r="I41" s="8"/>
      <c r="J41" s="8"/>
      <c r="K41" s="8"/>
      <c r="L41" s="21"/>
    </row>
    <row r="42" spans="1:12" ht="20.25" customHeight="1" x14ac:dyDescent="0.3">
      <c r="A42" s="269" t="s">
        <v>102</v>
      </c>
      <c r="B42" s="269"/>
      <c r="C42" s="269"/>
      <c r="D42" s="8"/>
      <c r="E42" s="8"/>
      <c r="F42" s="8"/>
      <c r="G42" s="8"/>
      <c r="H42" s="8"/>
      <c r="I42" s="8"/>
      <c r="J42" s="8"/>
      <c r="K42" s="8"/>
      <c r="L42" s="21"/>
    </row>
    <row r="43" spans="1:12" ht="20.25" customHeight="1" x14ac:dyDescent="0.3">
      <c r="A43" s="22" t="s">
        <v>65</v>
      </c>
      <c r="B43" s="25"/>
      <c r="C43" s="5"/>
      <c r="D43" s="8"/>
      <c r="E43" s="8"/>
      <c r="F43" s="8"/>
      <c r="G43" s="8"/>
      <c r="H43" s="8"/>
      <c r="I43" s="8"/>
      <c r="J43" s="8"/>
      <c r="K43" s="8"/>
      <c r="L43" s="21"/>
    </row>
    <row r="44" spans="1:12" ht="20.25" customHeight="1" x14ac:dyDescent="0.3">
      <c r="A44" s="22" t="s">
        <v>77</v>
      </c>
      <c r="B44" s="25"/>
      <c r="C44" s="5"/>
      <c r="D44" s="8"/>
      <c r="E44" s="8"/>
      <c r="F44" s="8"/>
      <c r="G44" s="8"/>
      <c r="H44" s="8"/>
      <c r="I44" s="8"/>
      <c r="J44" s="8"/>
      <c r="K44" s="8"/>
      <c r="L44" s="21"/>
    </row>
    <row r="45" spans="1:12" ht="20.25" customHeight="1" x14ac:dyDescent="0.3">
      <c r="A45" s="118" t="s">
        <v>80</v>
      </c>
      <c r="B45" s="25"/>
      <c r="C45" s="5"/>
      <c r="D45" s="8"/>
      <c r="E45" s="8"/>
      <c r="F45" s="8"/>
      <c r="G45" s="8"/>
      <c r="H45" s="8"/>
      <c r="I45" s="8"/>
      <c r="J45" s="8"/>
      <c r="K45" s="8"/>
      <c r="L45" s="21"/>
    </row>
    <row r="46" spans="1:12" ht="20.25" customHeight="1" x14ac:dyDescent="0.3">
      <c r="A46" s="49"/>
      <c r="B46" s="25"/>
      <c r="C46" s="5"/>
      <c r="D46" s="8"/>
      <c r="E46" s="8"/>
      <c r="F46" s="8"/>
      <c r="G46" s="115"/>
      <c r="H46" s="8"/>
      <c r="I46" s="67"/>
      <c r="J46" s="275"/>
      <c r="K46" s="275"/>
      <c r="L46" s="21"/>
    </row>
    <row r="47" spans="1:12" ht="20.25" customHeight="1" x14ac:dyDescent="0.3">
      <c r="A47" s="2" t="s">
        <v>33</v>
      </c>
      <c r="B47" s="8"/>
      <c r="C47" s="8"/>
      <c r="D47" s="8"/>
      <c r="E47" s="8"/>
      <c r="F47" s="8"/>
      <c r="G47" s="8"/>
      <c r="H47" s="8"/>
      <c r="I47" s="8"/>
      <c r="J47" s="8"/>
      <c r="K47" s="8"/>
      <c r="L47" s="21"/>
    </row>
    <row r="48" spans="1:12" ht="20.25" customHeight="1" x14ac:dyDescent="0.3">
      <c r="A48" s="24" t="s">
        <v>40</v>
      </c>
      <c r="B48" s="25"/>
      <c r="C48" s="8"/>
      <c r="D48" s="8"/>
      <c r="E48" s="8"/>
      <c r="F48" s="8"/>
      <c r="G48" s="8"/>
      <c r="H48" s="8"/>
      <c r="I48" s="8"/>
      <c r="J48" s="8"/>
      <c r="K48" s="8"/>
      <c r="L48" s="21"/>
    </row>
    <row r="49" spans="1:12" ht="18.75" customHeight="1" thickBot="1" x14ac:dyDescent="0.35">
      <c r="A49" s="24"/>
      <c r="B49" s="25"/>
      <c r="C49" s="5"/>
      <c r="D49" s="8"/>
      <c r="E49" s="8"/>
      <c r="F49" s="8"/>
      <c r="G49" s="8"/>
      <c r="H49" s="8"/>
      <c r="I49" s="8"/>
      <c r="J49" s="8"/>
      <c r="K49" s="8"/>
      <c r="L49" s="21"/>
    </row>
    <row r="50" spans="1:12" s="96" customFormat="1" ht="18.75" customHeight="1" x14ac:dyDescent="0.3">
      <c r="A50" s="266" t="s">
        <v>85</v>
      </c>
      <c r="B50" s="267"/>
      <c r="C50" s="267"/>
      <c r="D50" s="267"/>
      <c r="E50" s="267"/>
      <c r="F50" s="267"/>
      <c r="G50" s="267"/>
      <c r="H50" s="267"/>
      <c r="I50" s="267"/>
      <c r="J50" s="267"/>
      <c r="K50" s="267"/>
      <c r="L50" s="268"/>
    </row>
    <row r="51" spans="1:12" ht="18.75" customHeight="1" x14ac:dyDescent="0.3">
      <c r="A51" s="111"/>
      <c r="B51" s="25"/>
      <c r="C51" s="5"/>
      <c r="D51" s="8"/>
      <c r="E51" s="8"/>
      <c r="F51" s="8"/>
      <c r="G51" s="8"/>
      <c r="H51" s="8"/>
      <c r="I51" s="8"/>
      <c r="J51" s="8"/>
      <c r="K51" s="8"/>
      <c r="L51" s="21"/>
    </row>
    <row r="52" spans="1:12" ht="26.25" customHeight="1" x14ac:dyDescent="0.3">
      <c r="A52" s="111" t="s">
        <v>90</v>
      </c>
      <c r="B52" s="25"/>
      <c r="C52" s="5"/>
      <c r="D52" s="8"/>
      <c r="E52" s="8"/>
      <c r="F52" s="8"/>
      <c r="G52" s="8"/>
      <c r="H52" s="8"/>
      <c r="I52" s="8"/>
      <c r="J52" s="8"/>
      <c r="K52" s="8"/>
      <c r="L52" s="21"/>
    </row>
    <row r="53" spans="1:12" ht="18.75" customHeight="1" thickBot="1" x14ac:dyDescent="0.35">
      <c r="A53" s="111"/>
      <c r="B53" s="25"/>
      <c r="C53" s="5"/>
      <c r="D53" s="8"/>
      <c r="E53" s="8"/>
      <c r="F53" s="8"/>
      <c r="G53" s="8"/>
      <c r="H53" s="8"/>
      <c r="I53" s="8"/>
      <c r="J53" s="8"/>
      <c r="K53" s="8"/>
      <c r="L53" s="21"/>
    </row>
    <row r="54" spans="1:12" s="96" customFormat="1" ht="18.75" customHeight="1" x14ac:dyDescent="0.3">
      <c r="A54" s="266" t="s">
        <v>87</v>
      </c>
      <c r="B54" s="267"/>
      <c r="C54" s="267"/>
      <c r="D54" s="267"/>
      <c r="E54" s="267"/>
      <c r="F54" s="267"/>
      <c r="G54" s="267"/>
      <c r="H54" s="267"/>
      <c r="I54" s="267"/>
      <c r="J54" s="267"/>
      <c r="K54" s="267"/>
      <c r="L54" s="268"/>
    </row>
    <row r="55" spans="1:12" ht="18.75" customHeight="1" x14ac:dyDescent="0.3">
      <c r="A55" s="111"/>
      <c r="B55" s="25"/>
      <c r="C55" s="5"/>
      <c r="D55" s="8"/>
      <c r="E55" s="8"/>
      <c r="F55" s="8"/>
      <c r="G55" s="8"/>
      <c r="H55" s="8"/>
      <c r="I55" s="8"/>
      <c r="J55" s="8"/>
      <c r="K55" s="8"/>
      <c r="L55" s="21"/>
    </row>
    <row r="56" spans="1:12" ht="24.75" customHeight="1" x14ac:dyDescent="0.3">
      <c r="A56" s="111"/>
      <c r="B56" s="25"/>
      <c r="C56" s="5"/>
      <c r="D56" s="8"/>
      <c r="E56" s="8"/>
      <c r="F56" s="8"/>
      <c r="G56" s="8"/>
      <c r="H56" s="8"/>
      <c r="I56" s="8"/>
      <c r="J56" s="8"/>
      <c r="K56" s="8"/>
      <c r="L56" s="21"/>
    </row>
    <row r="57" spans="1:12" ht="18.75" customHeight="1" x14ac:dyDescent="0.3">
      <c r="A57" s="111" t="s">
        <v>90</v>
      </c>
      <c r="B57" s="25"/>
      <c r="C57" s="5"/>
      <c r="D57" s="8"/>
      <c r="E57" s="8"/>
      <c r="F57" s="8"/>
      <c r="G57" s="8"/>
      <c r="H57" s="8"/>
      <c r="I57" s="8"/>
      <c r="J57" s="8"/>
      <c r="K57" s="8"/>
      <c r="L57" s="21"/>
    </row>
    <row r="58" spans="1:12" ht="18.75" customHeight="1" x14ac:dyDescent="0.3">
      <c r="A58" s="111"/>
      <c r="B58" s="25"/>
      <c r="C58" s="5"/>
      <c r="D58" s="8"/>
      <c r="E58" s="8"/>
      <c r="F58" s="8"/>
      <c r="G58" s="8"/>
      <c r="H58" s="8"/>
      <c r="I58" s="8"/>
      <c r="J58" s="8"/>
      <c r="K58" s="8"/>
      <c r="L58" s="21"/>
    </row>
    <row r="59" spans="1:12" ht="18.75" customHeight="1" thickBot="1" x14ac:dyDescent="0.35">
      <c r="A59" s="24"/>
      <c r="B59" s="25"/>
      <c r="C59" s="5"/>
      <c r="D59" s="8"/>
      <c r="E59" s="8"/>
      <c r="F59" s="8"/>
      <c r="G59" s="8"/>
      <c r="H59" s="8"/>
      <c r="I59" s="8"/>
      <c r="J59" s="8"/>
      <c r="K59" s="8"/>
      <c r="L59" s="21"/>
    </row>
    <row r="60" spans="1:12" s="96" customFormat="1" ht="18.75" customHeight="1" x14ac:dyDescent="0.3">
      <c r="A60" s="266" t="s">
        <v>26</v>
      </c>
      <c r="B60" s="267"/>
      <c r="C60" s="267"/>
      <c r="D60" s="267"/>
      <c r="E60" s="267"/>
      <c r="F60" s="267"/>
      <c r="G60" s="267"/>
      <c r="H60" s="267"/>
      <c r="I60" s="267"/>
      <c r="J60" s="267"/>
      <c r="K60" s="267"/>
      <c r="L60" s="268"/>
    </row>
    <row r="61" spans="1:12" ht="18.75" customHeight="1" x14ac:dyDescent="0.3">
      <c r="A61" s="10"/>
      <c r="B61" s="8"/>
      <c r="C61" s="8"/>
      <c r="D61" s="8"/>
      <c r="E61" s="8"/>
      <c r="F61" s="8"/>
      <c r="G61" s="8"/>
      <c r="H61" s="8"/>
      <c r="I61" s="8"/>
      <c r="J61" s="8"/>
      <c r="K61" s="8"/>
      <c r="L61" s="21"/>
    </row>
    <row r="62" spans="1:12" ht="18.75" customHeight="1" x14ac:dyDescent="0.3">
      <c r="A62" s="32" t="s">
        <v>27</v>
      </c>
      <c r="B62" s="8"/>
      <c r="C62" s="8"/>
      <c r="D62" s="8"/>
      <c r="E62" s="8"/>
      <c r="F62" s="8"/>
      <c r="G62" s="8"/>
      <c r="H62" s="8"/>
      <c r="I62" s="8"/>
      <c r="J62" s="8"/>
      <c r="K62" s="8"/>
      <c r="L62" s="21"/>
    </row>
    <row r="63" spans="1:12" ht="18.75" customHeight="1" x14ac:dyDescent="0.3">
      <c r="A63" s="54" t="s">
        <v>41</v>
      </c>
      <c r="B63" s="50"/>
      <c r="C63" s="51"/>
      <c r="D63" s="51"/>
      <c r="E63" s="51"/>
      <c r="F63" s="51"/>
      <c r="G63" s="51"/>
      <c r="H63" s="51"/>
      <c r="I63" s="51"/>
      <c r="J63" s="51"/>
      <c r="K63" s="8"/>
      <c r="L63" s="11"/>
    </row>
    <row r="64" spans="1:12" ht="18.75" customHeight="1" x14ac:dyDescent="0.3">
      <c r="A64" s="55" t="s">
        <v>42</v>
      </c>
      <c r="B64" s="50"/>
      <c r="C64" s="51"/>
      <c r="D64" s="51"/>
      <c r="E64" s="51"/>
      <c r="F64" s="51"/>
      <c r="G64" s="51"/>
      <c r="H64" s="51"/>
      <c r="I64" s="51"/>
      <c r="J64" s="51"/>
      <c r="K64" s="8"/>
      <c r="L64" s="11"/>
    </row>
    <row r="65" spans="1:12" ht="31.5" customHeight="1" x14ac:dyDescent="0.3">
      <c r="A65" s="283" t="s">
        <v>44</v>
      </c>
      <c r="B65" s="284"/>
      <c r="C65" s="97">
        <v>44141</v>
      </c>
      <c r="D65" s="53" t="s">
        <v>78</v>
      </c>
      <c r="E65" s="44"/>
      <c r="F65" s="51"/>
      <c r="G65" s="52"/>
      <c r="H65" s="52"/>
      <c r="I65" s="52"/>
      <c r="J65" s="52"/>
      <c r="K65" s="8"/>
      <c r="L65" s="37"/>
    </row>
    <row r="66" spans="1:12" x14ac:dyDescent="0.3">
      <c r="A66" s="56"/>
      <c r="B66" s="40"/>
      <c r="C66" s="40"/>
      <c r="D66" s="40"/>
      <c r="E66" s="40"/>
      <c r="F66" s="40"/>
      <c r="G66" s="40"/>
      <c r="H66" s="100"/>
      <c r="I66" s="40"/>
      <c r="J66" s="40"/>
      <c r="K66" s="38"/>
      <c r="L66" s="39"/>
    </row>
    <row r="67" spans="1:12" ht="18.75" customHeight="1" x14ac:dyDescent="0.3">
      <c r="A67" s="32" t="s">
        <v>43</v>
      </c>
      <c r="B67" s="8"/>
      <c r="C67" s="8"/>
      <c r="D67" s="8"/>
      <c r="E67" s="8"/>
      <c r="F67" s="8"/>
      <c r="G67" s="8"/>
      <c r="H67" s="8"/>
      <c r="I67" s="8"/>
      <c r="J67" s="8"/>
      <c r="K67" s="8"/>
      <c r="L67" s="11"/>
    </row>
    <row r="68" spans="1:12" ht="18.75" customHeight="1" x14ac:dyDescent="0.45">
      <c r="A68" s="57" t="s">
        <v>36</v>
      </c>
      <c r="B68" s="8"/>
      <c r="C68" s="107">
        <f>B16</f>
        <v>44200</v>
      </c>
      <c r="D68" s="8"/>
      <c r="E68" s="8"/>
      <c r="F68" s="8"/>
      <c r="G68" s="8"/>
      <c r="H68" s="8"/>
      <c r="I68" s="8"/>
      <c r="J68" s="8"/>
      <c r="K68" s="8"/>
      <c r="L68" s="11"/>
    </row>
    <row r="69" spans="1:12" ht="18.75" customHeight="1" x14ac:dyDescent="0.3">
      <c r="A69" s="57" t="s">
        <v>67</v>
      </c>
      <c r="B69" s="8"/>
      <c r="C69" s="8"/>
      <c r="D69" s="8"/>
      <c r="E69" s="8"/>
      <c r="F69" s="8"/>
      <c r="G69" s="41"/>
      <c r="H69" s="41"/>
      <c r="I69" s="8"/>
      <c r="J69" s="8"/>
      <c r="K69" s="8"/>
      <c r="L69" s="11"/>
    </row>
    <row r="70" spans="1:12" ht="18.75" customHeight="1" x14ac:dyDescent="0.3">
      <c r="A70" s="43"/>
      <c r="B70" s="8"/>
      <c r="C70" s="8"/>
      <c r="D70" s="8"/>
      <c r="E70" s="8"/>
      <c r="F70" s="8"/>
      <c r="G70" s="41"/>
      <c r="H70" s="41"/>
      <c r="I70" s="8"/>
      <c r="J70" s="8"/>
      <c r="K70" s="8"/>
      <c r="L70" s="11"/>
    </row>
    <row r="71" spans="1:12" ht="18.75" customHeight="1" x14ac:dyDescent="0.3">
      <c r="A71" s="32" t="s">
        <v>26</v>
      </c>
      <c r="B71" s="44"/>
      <c r="C71" s="8"/>
      <c r="D71" s="8"/>
      <c r="E71" s="8"/>
      <c r="F71" s="8"/>
      <c r="G71" s="8"/>
      <c r="H71" s="8"/>
      <c r="I71" s="8"/>
      <c r="J71" s="8"/>
      <c r="K71" s="8"/>
      <c r="L71" s="11"/>
    </row>
    <row r="72" spans="1:12" ht="18.75" customHeight="1" x14ac:dyDescent="0.3">
      <c r="A72" s="112" t="s">
        <v>1</v>
      </c>
      <c r="B72" s="25"/>
      <c r="C72" s="44"/>
      <c r="D72" s="8"/>
      <c r="E72" s="8"/>
      <c r="F72" s="8"/>
      <c r="G72" s="8"/>
      <c r="H72" s="8"/>
      <c r="I72" s="8"/>
      <c r="J72" s="8"/>
      <c r="K72" s="8"/>
      <c r="L72" s="11"/>
    </row>
    <row r="73" spans="1:12" ht="18.75" customHeight="1" x14ac:dyDescent="0.3">
      <c r="A73" s="113" t="s">
        <v>45</v>
      </c>
      <c r="B73" s="8"/>
      <c r="C73" s="25"/>
      <c r="D73" s="8"/>
      <c r="E73" s="8"/>
      <c r="F73" s="8"/>
      <c r="G73" s="8"/>
      <c r="H73" s="8"/>
      <c r="I73" s="8"/>
      <c r="J73" s="8"/>
      <c r="K73" s="8"/>
      <c r="L73" s="11"/>
    </row>
    <row r="74" spans="1:12" ht="18.75" customHeight="1" x14ac:dyDescent="0.3">
      <c r="A74" s="113" t="s">
        <v>46</v>
      </c>
      <c r="B74" s="8"/>
      <c r="C74" s="25"/>
      <c r="D74" s="8"/>
      <c r="E74" s="8"/>
      <c r="F74" s="8"/>
      <c r="G74" s="8"/>
      <c r="H74" s="8"/>
      <c r="I74" s="8"/>
      <c r="J74" s="8"/>
      <c r="K74" s="8"/>
      <c r="L74" s="11"/>
    </row>
    <row r="75" spans="1:12" ht="18.75" customHeight="1" x14ac:dyDescent="0.3">
      <c r="A75" s="113" t="s">
        <v>47</v>
      </c>
      <c r="B75" s="8"/>
      <c r="C75" s="25"/>
      <c r="D75" s="8"/>
      <c r="E75" s="8"/>
      <c r="F75" s="8"/>
      <c r="G75" s="8"/>
      <c r="H75" s="8"/>
      <c r="I75" s="8"/>
      <c r="J75" s="8"/>
      <c r="K75" s="8"/>
      <c r="L75" s="11"/>
    </row>
    <row r="76" spans="1:12" ht="18.75" customHeight="1" thickBot="1" x14ac:dyDescent="0.35">
      <c r="A76" s="58"/>
      <c r="B76" s="59"/>
      <c r="C76" s="60"/>
      <c r="D76" s="46"/>
      <c r="E76" s="59"/>
      <c r="F76" s="59"/>
      <c r="G76" s="59"/>
      <c r="H76" s="59"/>
      <c r="I76" s="59"/>
      <c r="J76" s="59"/>
      <c r="K76" s="59"/>
      <c r="L76" s="61"/>
    </row>
    <row r="77" spans="1:12" s="96" customFormat="1" ht="24" customHeight="1" x14ac:dyDescent="0.3">
      <c r="A77" s="266" t="s">
        <v>48</v>
      </c>
      <c r="B77" s="267"/>
      <c r="C77" s="267"/>
      <c r="D77" s="267"/>
      <c r="E77" s="267"/>
      <c r="F77" s="267"/>
      <c r="G77" s="267"/>
      <c r="H77" s="267"/>
      <c r="I77" s="267"/>
      <c r="J77" s="267"/>
      <c r="K77" s="267"/>
      <c r="L77" s="268"/>
    </row>
    <row r="78" spans="1:12" ht="18.75" customHeight="1" x14ac:dyDescent="0.3">
      <c r="A78" s="5"/>
      <c r="B78" s="8"/>
      <c r="C78" s="8"/>
      <c r="D78" s="8"/>
      <c r="E78" s="8"/>
      <c r="F78" s="8"/>
      <c r="G78" s="8"/>
      <c r="H78" s="8"/>
      <c r="I78" s="8"/>
      <c r="J78" s="8"/>
      <c r="K78" s="8"/>
      <c r="L78" s="11"/>
    </row>
    <row r="79" spans="1:12" ht="18.75" customHeight="1" x14ac:dyDescent="0.3">
      <c r="A79" s="62" t="s">
        <v>70</v>
      </c>
      <c r="B79" s="34"/>
      <c r="C79" s="8"/>
      <c r="D79" s="8"/>
      <c r="E79" s="8"/>
      <c r="F79" s="8"/>
      <c r="G79" s="8"/>
      <c r="H79" s="8"/>
      <c r="I79" s="8"/>
      <c r="J79" s="8"/>
      <c r="K79" s="8"/>
      <c r="L79" s="11"/>
    </row>
    <row r="80" spans="1:12" ht="18.75" customHeight="1" x14ac:dyDescent="0.3">
      <c r="A80" s="24" t="s">
        <v>6</v>
      </c>
      <c r="B80" s="25"/>
      <c r="C80" s="5"/>
      <c r="D80" s="8"/>
      <c r="E80" s="8"/>
      <c r="F80" s="8"/>
      <c r="G80" s="8"/>
      <c r="H80" s="8"/>
      <c r="I80" s="8"/>
      <c r="J80" s="8"/>
      <c r="K80" s="8"/>
      <c r="L80" s="11"/>
    </row>
    <row r="81" spans="1:12" ht="18.75" customHeight="1" x14ac:dyDescent="0.3">
      <c r="A81" s="24"/>
      <c r="B81" s="25"/>
      <c r="C81" s="5"/>
      <c r="D81" s="8"/>
      <c r="E81" s="8"/>
      <c r="F81" s="8"/>
      <c r="G81" s="8"/>
      <c r="H81" s="8"/>
      <c r="I81" s="8"/>
      <c r="J81" s="8"/>
      <c r="K81" s="8"/>
      <c r="L81" s="11"/>
    </row>
    <row r="82" spans="1:12" ht="18.75" customHeight="1" x14ac:dyDescent="0.3">
      <c r="A82" s="62" t="s">
        <v>69</v>
      </c>
      <c r="B82" s="34"/>
      <c r="C82" s="8"/>
      <c r="D82" s="8"/>
      <c r="E82" s="8"/>
      <c r="F82" s="8"/>
      <c r="G82" s="8"/>
      <c r="H82" s="8"/>
      <c r="I82" s="8"/>
      <c r="J82" s="8"/>
      <c r="K82" s="8"/>
      <c r="L82" s="11"/>
    </row>
    <row r="83" spans="1:12" ht="18.75" customHeight="1" x14ac:dyDescent="0.3">
      <c r="A83" s="65" t="s">
        <v>82</v>
      </c>
      <c r="B83" s="25"/>
      <c r="C83" s="5"/>
      <c r="D83" s="8"/>
      <c r="E83" s="8"/>
      <c r="F83" s="8"/>
      <c r="G83" s="8"/>
      <c r="H83" s="8"/>
      <c r="I83" s="8"/>
      <c r="J83" s="8"/>
      <c r="K83" s="8"/>
      <c r="L83" s="11"/>
    </row>
    <row r="84" spans="1:12" ht="18.75" customHeight="1" x14ac:dyDescent="0.3">
      <c r="A84" s="65" t="s">
        <v>79</v>
      </c>
      <c r="B84" s="25"/>
      <c r="C84" s="8"/>
      <c r="D84" s="8"/>
      <c r="E84" s="8"/>
      <c r="F84" s="8"/>
      <c r="G84" s="8"/>
      <c r="H84" s="8"/>
      <c r="I84" s="8"/>
      <c r="J84" s="8"/>
      <c r="K84" s="8"/>
      <c r="L84" s="11"/>
    </row>
    <row r="85" spans="1:12" ht="18.75" customHeight="1" thickBot="1" x14ac:dyDescent="0.35">
      <c r="A85" s="63"/>
      <c r="B85" s="60"/>
      <c r="C85" s="59"/>
      <c r="D85" s="59"/>
      <c r="E85" s="59"/>
      <c r="F85" s="59"/>
      <c r="G85" s="59"/>
      <c r="H85" s="59"/>
      <c r="I85" s="59"/>
      <c r="J85" s="59"/>
      <c r="K85" s="59"/>
      <c r="L85" s="61"/>
    </row>
    <row r="86" spans="1:12" s="96" customFormat="1" ht="24" customHeight="1" x14ac:dyDescent="0.3">
      <c r="A86" s="266" t="s">
        <v>55</v>
      </c>
      <c r="B86" s="267"/>
      <c r="C86" s="267"/>
      <c r="D86" s="267"/>
      <c r="E86" s="267"/>
      <c r="F86" s="267"/>
      <c r="G86" s="267"/>
      <c r="H86" s="267"/>
      <c r="I86" s="267"/>
      <c r="J86" s="267"/>
      <c r="K86" s="267"/>
      <c r="L86" s="268"/>
    </row>
    <row r="87" spans="1:12" ht="18.75" customHeight="1" x14ac:dyDescent="0.3">
      <c r="A87" s="66"/>
      <c r="B87" s="8"/>
      <c r="C87" s="8"/>
      <c r="D87" s="8"/>
      <c r="E87" s="8"/>
      <c r="F87" s="8"/>
      <c r="G87" s="8"/>
      <c r="H87" s="8"/>
      <c r="I87" s="8"/>
      <c r="J87" s="8"/>
      <c r="K87" s="8"/>
      <c r="L87" s="11"/>
    </row>
    <row r="88" spans="1:12" ht="18.75" customHeight="1" x14ac:dyDescent="0.3">
      <c r="A88" s="62" t="s">
        <v>49</v>
      </c>
      <c r="B88" s="5"/>
      <c r="C88" s="8"/>
      <c r="D88" s="8"/>
      <c r="E88" s="8"/>
      <c r="F88" s="8"/>
      <c r="G88" s="8"/>
      <c r="H88" s="8"/>
      <c r="I88" s="8"/>
      <c r="J88" s="8"/>
      <c r="K88" s="8"/>
      <c r="L88" s="11"/>
    </row>
    <row r="89" spans="1:12" ht="24" customHeight="1" x14ac:dyDescent="0.3">
      <c r="A89" s="285" t="s">
        <v>68</v>
      </c>
      <c r="B89" s="285"/>
      <c r="C89" s="285"/>
      <c r="D89" s="285"/>
      <c r="E89" s="285"/>
      <c r="F89" s="285"/>
      <c r="G89" s="285"/>
      <c r="H89" s="285"/>
      <c r="I89" s="285"/>
      <c r="J89" s="285"/>
      <c r="K89" s="285"/>
      <c r="L89" s="39"/>
    </row>
    <row r="90" spans="1:12" ht="42" customHeight="1" x14ac:dyDescent="0.3">
      <c r="A90" s="285" t="s">
        <v>108</v>
      </c>
      <c r="B90" s="285"/>
      <c r="C90" s="285"/>
      <c r="D90" s="285"/>
      <c r="E90" s="285"/>
      <c r="F90" s="285"/>
      <c r="G90" s="285"/>
      <c r="H90" s="285"/>
      <c r="I90" s="285"/>
      <c r="J90" s="285"/>
      <c r="K90" s="285"/>
      <c r="L90" s="39"/>
    </row>
    <row r="91" spans="1:12" ht="18.75" customHeight="1" x14ac:dyDescent="0.3">
      <c r="A91" s="34"/>
      <c r="B91" s="5"/>
      <c r="C91" s="8"/>
      <c r="D91" s="8"/>
      <c r="E91" s="8"/>
      <c r="F91" s="8"/>
      <c r="G91" s="8"/>
      <c r="H91" s="8"/>
      <c r="I91" s="8"/>
      <c r="J91" s="8"/>
      <c r="K91" s="8"/>
      <c r="L91" s="11"/>
    </row>
    <row r="92" spans="1:12" ht="18.75" customHeight="1" thickBot="1" x14ac:dyDescent="0.35">
      <c r="A92" s="62" t="s">
        <v>50</v>
      </c>
      <c r="B92" s="5"/>
      <c r="C92" s="8"/>
      <c r="D92" s="270"/>
      <c r="E92" s="270"/>
      <c r="F92" s="8"/>
      <c r="G92" s="8"/>
      <c r="H92" s="8"/>
      <c r="I92" s="8"/>
      <c r="J92" s="8"/>
      <c r="K92" s="8"/>
      <c r="L92" s="11"/>
    </row>
    <row r="93" spans="1:12" ht="18.75" customHeight="1" thickBot="1" x14ac:dyDescent="0.35">
      <c r="A93" s="76" t="s">
        <v>54</v>
      </c>
      <c r="B93" s="77" t="s">
        <v>51</v>
      </c>
      <c r="C93" s="77" t="s">
        <v>52</v>
      </c>
      <c r="D93" s="286" t="s">
        <v>53</v>
      </c>
      <c r="E93" s="287"/>
      <c r="F93" s="293" t="s">
        <v>71</v>
      </c>
      <c r="G93" s="294"/>
      <c r="H93" s="8"/>
      <c r="I93" s="8"/>
      <c r="J93" s="8"/>
      <c r="K93" s="8"/>
      <c r="L93" s="11"/>
    </row>
    <row r="94" spans="1:12" ht="32.25" customHeight="1" x14ac:dyDescent="0.3">
      <c r="A94" s="75" t="s">
        <v>91</v>
      </c>
      <c r="B94" s="75">
        <v>1</v>
      </c>
      <c r="C94" s="75" t="s">
        <v>105</v>
      </c>
      <c r="D94" s="288" t="s">
        <v>109</v>
      </c>
      <c r="E94" s="289"/>
      <c r="F94" s="273" t="s">
        <v>110</v>
      </c>
      <c r="G94" s="274"/>
      <c r="H94" s="8"/>
      <c r="I94" s="8"/>
      <c r="J94" s="8"/>
      <c r="K94" s="8"/>
      <c r="L94" s="11"/>
    </row>
    <row r="95" spans="1:12" ht="35.25" customHeight="1" x14ac:dyDescent="0.3">
      <c r="A95" s="74" t="s">
        <v>106</v>
      </c>
      <c r="B95" s="120">
        <v>1</v>
      </c>
      <c r="C95" s="116" t="s">
        <v>105</v>
      </c>
      <c r="D95" s="288" t="s">
        <v>109</v>
      </c>
      <c r="E95" s="289"/>
      <c r="F95" s="273" t="s">
        <v>110</v>
      </c>
      <c r="G95" s="274"/>
      <c r="H95" s="122"/>
      <c r="I95" s="8"/>
      <c r="J95" s="8"/>
      <c r="K95" s="8"/>
      <c r="L95" s="11"/>
    </row>
    <row r="96" spans="1:12" ht="18.75" customHeight="1" thickBot="1" x14ac:dyDescent="0.35">
      <c r="A96" s="36"/>
      <c r="B96" s="73"/>
      <c r="C96" s="71"/>
      <c r="D96" s="5"/>
      <c r="E96" s="68"/>
      <c r="F96" s="68"/>
      <c r="G96" s="69"/>
      <c r="H96" s="69"/>
      <c r="I96" s="70"/>
      <c r="J96" s="8"/>
      <c r="K96" s="8"/>
      <c r="L96" s="11"/>
    </row>
    <row r="97" spans="1:12" s="96" customFormat="1" ht="24" customHeight="1" x14ac:dyDescent="0.3">
      <c r="A97" s="266" t="s">
        <v>25</v>
      </c>
      <c r="B97" s="267"/>
      <c r="C97" s="267"/>
      <c r="D97" s="267"/>
      <c r="E97" s="267"/>
      <c r="F97" s="267"/>
      <c r="G97" s="267"/>
      <c r="H97" s="267"/>
      <c r="I97" s="267"/>
      <c r="J97" s="267"/>
      <c r="K97" s="267"/>
      <c r="L97" s="268"/>
    </row>
    <row r="98" spans="1:12" ht="18.75" customHeight="1" x14ac:dyDescent="0.5">
      <c r="A98" s="80"/>
      <c r="B98" s="8"/>
      <c r="C98" s="8"/>
      <c r="D98" s="8"/>
      <c r="E98" s="86"/>
      <c r="F98" s="8"/>
      <c r="G98" s="8"/>
      <c r="H98" s="8"/>
      <c r="I98" s="8"/>
      <c r="J98" s="8"/>
      <c r="K98" s="8"/>
      <c r="L98" s="11"/>
    </row>
    <row r="99" spans="1:12" ht="18.75" customHeight="1" x14ac:dyDescent="0.3">
      <c r="A99" s="62" t="s">
        <v>57</v>
      </c>
      <c r="B99" s="5"/>
      <c r="C99" s="8"/>
      <c r="D99" s="8"/>
      <c r="E99" s="89"/>
      <c r="F99" s="8"/>
      <c r="G99" s="8"/>
      <c r="H99" s="8"/>
      <c r="I99" s="8"/>
      <c r="J99" s="8"/>
      <c r="K99" s="8"/>
      <c r="L99" s="11"/>
    </row>
    <row r="100" spans="1:12" ht="18.75" customHeight="1" x14ac:dyDescent="0.3">
      <c r="A100" s="42" t="s">
        <v>59</v>
      </c>
      <c r="B100" s="5"/>
      <c r="C100" s="5"/>
      <c r="D100" s="8"/>
      <c r="E100" s="90"/>
      <c r="F100" s="8"/>
      <c r="G100" s="8"/>
      <c r="H100" s="8"/>
      <c r="I100" s="8"/>
      <c r="J100" s="8"/>
      <c r="K100" s="8"/>
      <c r="L100" s="11"/>
    </row>
    <row r="101" spans="1:12" ht="22.5" customHeight="1" x14ac:dyDescent="0.3">
      <c r="A101" s="42" t="s">
        <v>37</v>
      </c>
      <c r="B101" s="5"/>
      <c r="C101" s="271" t="s">
        <v>95</v>
      </c>
      <c r="D101" s="272"/>
      <c r="E101" s="272"/>
      <c r="F101" s="87"/>
      <c r="G101" s="87"/>
      <c r="H101" s="87"/>
      <c r="I101" s="87"/>
      <c r="J101" s="82"/>
      <c r="K101" s="82"/>
      <c r="L101" s="83"/>
    </row>
    <row r="102" spans="1:12" ht="18.75" customHeight="1" x14ac:dyDescent="0.3">
      <c r="A102" s="42" t="s">
        <v>5</v>
      </c>
      <c r="B102" s="5"/>
      <c r="C102" s="5"/>
      <c r="D102" s="8"/>
      <c r="E102" s="90"/>
      <c r="F102" s="8"/>
      <c r="G102" s="8"/>
      <c r="H102" s="8"/>
      <c r="I102" s="8"/>
      <c r="J102" s="8"/>
      <c r="K102" s="8"/>
      <c r="L102" s="11"/>
    </row>
    <row r="103" spans="1:12" ht="18.75" customHeight="1" x14ac:dyDescent="0.3">
      <c r="A103" s="25"/>
      <c r="B103" s="5"/>
      <c r="C103" s="42"/>
      <c r="D103" s="8"/>
      <c r="E103" s="91"/>
      <c r="F103" s="8"/>
      <c r="G103" s="8"/>
      <c r="H103" s="8"/>
      <c r="I103" s="92"/>
      <c r="J103" s="8"/>
      <c r="K103" s="8"/>
      <c r="L103" s="11"/>
    </row>
    <row r="104" spans="1:12" ht="18.75" customHeight="1" thickBot="1" x14ac:dyDescent="0.35">
      <c r="A104" s="95" t="s">
        <v>89</v>
      </c>
      <c r="B104" s="5"/>
      <c r="C104" s="64"/>
      <c r="D104" s="36"/>
      <c r="E104" s="5"/>
      <c r="F104" s="36"/>
      <c r="G104" s="36"/>
      <c r="H104" s="36"/>
      <c r="I104" s="93"/>
      <c r="J104" s="8"/>
      <c r="K104" s="8"/>
      <c r="L104" s="11"/>
    </row>
    <row r="105" spans="1:12" ht="18.75" customHeight="1" thickBot="1" x14ac:dyDescent="0.35">
      <c r="A105" s="85" t="s">
        <v>58</v>
      </c>
      <c r="B105" s="105">
        <v>0</v>
      </c>
      <c r="C105" s="35" t="s">
        <v>107</v>
      </c>
      <c r="D105" s="82"/>
      <c r="E105" s="82"/>
      <c r="F105" s="82"/>
      <c r="G105" s="82"/>
      <c r="H105" s="82"/>
      <c r="I105" s="93"/>
      <c r="J105" s="8"/>
      <c r="K105" s="8"/>
      <c r="L105" s="11"/>
    </row>
    <row r="106" spans="1:12" ht="18.75" customHeight="1" thickBot="1" x14ac:dyDescent="0.35">
      <c r="A106" s="35" t="s">
        <v>72</v>
      </c>
      <c r="B106" s="79">
        <v>1</v>
      </c>
      <c r="C106" s="5" t="s">
        <v>112</v>
      </c>
      <c r="D106" s="36"/>
      <c r="E106" s="265"/>
      <c r="F106" s="265"/>
      <c r="G106" s="265"/>
      <c r="H106" s="265"/>
      <c r="I106" s="87"/>
      <c r="J106" s="8"/>
      <c r="K106" s="8"/>
      <c r="L106" s="11"/>
    </row>
    <row r="107" spans="1:12" ht="18.75" customHeight="1" thickBot="1" x14ac:dyDescent="0.35">
      <c r="A107" s="35" t="s">
        <v>73</v>
      </c>
      <c r="B107" s="296" t="s">
        <v>109</v>
      </c>
      <c r="C107" s="5"/>
      <c r="D107" s="36"/>
      <c r="E107" s="88"/>
      <c r="F107" s="88"/>
      <c r="G107" s="88"/>
      <c r="H107" s="88"/>
      <c r="I107" s="87"/>
      <c r="J107" s="8"/>
      <c r="K107" s="8"/>
      <c r="L107" s="11"/>
    </row>
    <row r="108" spans="1:12" ht="18.75" customHeight="1" x14ac:dyDescent="0.3">
      <c r="A108" s="42" t="s">
        <v>74</v>
      </c>
      <c r="B108" s="5"/>
      <c r="C108" s="271" t="s">
        <v>95</v>
      </c>
      <c r="D108" s="272"/>
      <c r="E108" s="272"/>
      <c r="F108" s="8"/>
      <c r="G108" s="87"/>
      <c r="H108" s="87"/>
      <c r="I108" s="87"/>
      <c r="J108" s="8"/>
      <c r="K108" s="8"/>
      <c r="L108" s="11"/>
    </row>
    <row r="109" spans="1:12" ht="18.75" customHeight="1" x14ac:dyDescent="0.3">
      <c r="A109" s="42"/>
      <c r="B109" s="5"/>
      <c r="C109" s="5"/>
      <c r="D109" s="8"/>
      <c r="E109" s="87"/>
      <c r="F109" s="87"/>
      <c r="G109" s="87"/>
      <c r="H109" s="87"/>
      <c r="I109" s="87"/>
      <c r="J109" s="84"/>
      <c r="K109" s="84"/>
      <c r="L109" s="11"/>
    </row>
    <row r="110" spans="1:12" ht="18.75" customHeight="1" x14ac:dyDescent="0.3">
      <c r="A110" s="42"/>
      <c r="B110" s="5"/>
      <c r="C110" s="5"/>
      <c r="D110" s="8"/>
      <c r="E110" s="87"/>
      <c r="F110" s="87"/>
      <c r="G110" s="87"/>
      <c r="H110" s="87"/>
      <c r="I110" s="87"/>
      <c r="J110" s="84"/>
      <c r="K110" s="84"/>
      <c r="L110" s="11"/>
    </row>
    <row r="111" spans="1:12" ht="18.75" customHeight="1" x14ac:dyDescent="0.3">
      <c r="A111" s="42"/>
      <c r="B111" s="5"/>
      <c r="C111" s="5"/>
      <c r="D111" s="8"/>
      <c r="E111" s="87"/>
      <c r="F111" s="87"/>
      <c r="G111" s="87"/>
      <c r="H111" s="87"/>
      <c r="I111" s="87"/>
      <c r="J111" s="84"/>
      <c r="K111" s="84"/>
      <c r="L111" s="11"/>
    </row>
    <row r="112" spans="1:12" ht="18.75" customHeight="1" x14ac:dyDescent="0.3">
      <c r="A112" s="81" t="s">
        <v>7</v>
      </c>
      <c r="B112" s="5"/>
      <c r="C112" s="8"/>
      <c r="D112" s="8"/>
      <c r="E112" s="44"/>
      <c r="F112" s="8"/>
      <c r="G112" s="8"/>
      <c r="H112" s="8"/>
      <c r="I112" s="8"/>
      <c r="J112" s="8"/>
      <c r="K112" s="8"/>
      <c r="L112" s="11"/>
    </row>
    <row r="113" spans="1:12" ht="18.75" customHeight="1" x14ac:dyDescent="0.3">
      <c r="A113" s="42" t="s">
        <v>75</v>
      </c>
      <c r="B113" s="5"/>
      <c r="C113" s="5"/>
      <c r="D113" s="8"/>
      <c r="E113" s="5"/>
      <c r="F113" s="8"/>
      <c r="G113" s="8"/>
      <c r="H113" s="8"/>
      <c r="I113" s="8"/>
      <c r="J113" s="8"/>
      <c r="K113" s="8"/>
      <c r="L113" s="11"/>
    </row>
    <row r="114" spans="1:12" ht="18.75" customHeight="1" x14ac:dyDescent="0.3">
      <c r="A114" s="42" t="s">
        <v>83</v>
      </c>
      <c r="B114" s="5"/>
      <c r="C114" s="5"/>
      <c r="D114" s="8"/>
      <c r="E114" s="5"/>
      <c r="F114" s="8"/>
      <c r="G114" s="8"/>
      <c r="H114" s="8"/>
      <c r="I114" s="8"/>
      <c r="J114" s="8"/>
      <c r="K114" s="8"/>
      <c r="L114" s="11"/>
    </row>
    <row r="115" spans="1:12" ht="18.75" customHeight="1" x14ac:dyDescent="0.3">
      <c r="A115" s="25"/>
      <c r="B115" s="5"/>
      <c r="C115" s="42"/>
      <c r="D115" s="8"/>
      <c r="E115" s="8"/>
      <c r="F115" s="8"/>
      <c r="G115" s="8"/>
      <c r="H115" s="8"/>
      <c r="I115" s="8"/>
      <c r="J115" s="8"/>
      <c r="K115" s="8"/>
      <c r="L115" s="11"/>
    </row>
    <row r="116" spans="1:12" ht="18.75" customHeight="1" thickBot="1" x14ac:dyDescent="0.35">
      <c r="A116" s="34" t="s">
        <v>8</v>
      </c>
      <c r="B116" s="5"/>
      <c r="C116" s="8"/>
      <c r="D116" s="8"/>
      <c r="E116" s="44"/>
      <c r="F116" s="8"/>
      <c r="G116" s="8"/>
      <c r="H116" s="8"/>
      <c r="I116" s="8"/>
      <c r="J116" s="8"/>
      <c r="K116" s="8"/>
      <c r="L116" s="11"/>
    </row>
    <row r="117" spans="1:12" ht="18.75" customHeight="1" thickBot="1" x14ac:dyDescent="0.35">
      <c r="A117" s="42" t="s">
        <v>60</v>
      </c>
      <c r="B117" s="296" t="s">
        <v>111</v>
      </c>
      <c r="C117" s="5"/>
      <c r="D117" s="8"/>
      <c r="E117" s="5"/>
      <c r="F117" s="270"/>
      <c r="G117" s="270"/>
      <c r="H117" s="270"/>
      <c r="I117" s="270"/>
      <c r="J117" s="8"/>
      <c r="K117" s="8"/>
      <c r="L117" s="11"/>
    </row>
    <row r="118" spans="1:12" ht="18.75" customHeight="1" thickBot="1" x14ac:dyDescent="0.35">
      <c r="A118" s="42" t="s">
        <v>61</v>
      </c>
      <c r="B118" s="108"/>
      <c r="C118" s="5"/>
      <c r="D118" s="8"/>
      <c r="E118" s="5"/>
      <c r="F118" s="72"/>
      <c r="G118" s="72"/>
      <c r="H118" s="99"/>
      <c r="I118" s="72"/>
      <c r="J118" s="8"/>
      <c r="K118" s="8"/>
      <c r="L118" s="11"/>
    </row>
    <row r="119" spans="1:12" ht="18.75" customHeight="1" thickBot="1" x14ac:dyDescent="0.35">
      <c r="A119" s="46"/>
      <c r="B119" s="5"/>
      <c r="C119" s="5"/>
      <c r="D119" s="59"/>
      <c r="E119" s="94"/>
      <c r="F119" s="94"/>
      <c r="G119" s="94"/>
      <c r="H119" s="94"/>
      <c r="I119" s="94"/>
      <c r="J119" s="59"/>
      <c r="K119" s="59"/>
      <c r="L119" s="61"/>
    </row>
    <row r="120" spans="1:12" s="96" customFormat="1" ht="24" customHeight="1" x14ac:dyDescent="0.3">
      <c r="A120" s="266" t="s">
        <v>2</v>
      </c>
      <c r="B120" s="267"/>
      <c r="C120" s="267"/>
      <c r="D120" s="267"/>
      <c r="E120" s="267"/>
      <c r="F120" s="267"/>
      <c r="G120" s="267"/>
      <c r="H120" s="267"/>
      <c r="I120" s="267"/>
      <c r="J120" s="267"/>
      <c r="K120" s="267"/>
      <c r="L120" s="268"/>
    </row>
    <row r="121" spans="1:12" ht="18.75" customHeight="1" x14ac:dyDescent="0.3">
      <c r="A121" s="62" t="s">
        <v>62</v>
      </c>
      <c r="B121" s="67" t="s">
        <v>63</v>
      </c>
      <c r="C121" s="67" t="s">
        <v>64</v>
      </c>
      <c r="D121" s="8"/>
      <c r="E121" s="8"/>
      <c r="F121" s="8"/>
      <c r="G121" s="8"/>
      <c r="H121" s="8"/>
      <c r="I121" s="8"/>
      <c r="J121" s="8"/>
      <c r="K121" s="8"/>
      <c r="L121" s="11"/>
    </row>
    <row r="122" spans="1:12" ht="18.75" customHeight="1" x14ac:dyDescent="0.3">
      <c r="A122" s="57" t="s">
        <v>92</v>
      </c>
      <c r="B122" s="3" t="s">
        <v>93</v>
      </c>
      <c r="C122" s="290" t="s">
        <v>94</v>
      </c>
      <c r="D122" s="291"/>
      <c r="E122" s="292"/>
      <c r="F122" s="292"/>
      <c r="G122" s="291"/>
      <c r="H122" s="291"/>
      <c r="I122" s="291"/>
      <c r="J122" s="291"/>
      <c r="K122" s="291"/>
      <c r="L122" s="11"/>
    </row>
    <row r="123" spans="1:12" ht="18.75" customHeight="1" thickBot="1" x14ac:dyDescent="0.35">
      <c r="A123" s="45"/>
      <c r="B123" s="48"/>
      <c r="C123" s="281"/>
      <c r="D123" s="281"/>
      <c r="E123" s="282"/>
      <c r="F123" s="282"/>
      <c r="G123" s="281"/>
      <c r="H123" s="281"/>
      <c r="I123" s="281"/>
      <c r="J123" s="281"/>
      <c r="K123" s="281"/>
      <c r="L123" s="47"/>
    </row>
  </sheetData>
  <mergeCells count="36">
    <mergeCell ref="C123:D123"/>
    <mergeCell ref="E123:F123"/>
    <mergeCell ref="G123:K123"/>
    <mergeCell ref="A65:B65"/>
    <mergeCell ref="A89:K89"/>
    <mergeCell ref="A90:K90"/>
    <mergeCell ref="D93:E93"/>
    <mergeCell ref="D94:E94"/>
    <mergeCell ref="D95:E95"/>
    <mergeCell ref="C122:D122"/>
    <mergeCell ref="E122:F122"/>
    <mergeCell ref="G122:K122"/>
    <mergeCell ref="F117:I117"/>
    <mergeCell ref="F93:G93"/>
    <mergeCell ref="A120:L120"/>
    <mergeCell ref="C108:E108"/>
    <mergeCell ref="B4:E4"/>
    <mergeCell ref="B39:C39"/>
    <mergeCell ref="B7:L7"/>
    <mergeCell ref="A11:L11"/>
    <mergeCell ref="A25:L25"/>
    <mergeCell ref="E106:H106"/>
    <mergeCell ref="A97:L97"/>
    <mergeCell ref="A40:C40"/>
    <mergeCell ref="A41:C41"/>
    <mergeCell ref="A42:C42"/>
    <mergeCell ref="D92:E92"/>
    <mergeCell ref="A60:L60"/>
    <mergeCell ref="A77:L77"/>
    <mergeCell ref="A50:L50"/>
    <mergeCell ref="A54:L54"/>
    <mergeCell ref="C101:E101"/>
    <mergeCell ref="F95:G95"/>
    <mergeCell ref="A86:L86"/>
    <mergeCell ref="F94:G94"/>
    <mergeCell ref="J46:K46"/>
  </mergeCells>
  <hyperlinks>
    <hyperlink ref="A72" r:id="rId1" display="mailto:PBCRouting@transaver.com" xr:uid="{00000000-0004-0000-0000-000000000000}"/>
    <hyperlink ref="C122" r:id="rId2" xr:uid="{00000000-0004-0000-0000-000001000000}"/>
    <hyperlink ref="F94" r:id="rId3" xr:uid="{05FB8433-09F2-4E96-A7A6-7EF53E22A311}"/>
    <hyperlink ref="F95" r:id="rId4" xr:uid="{5A7DE370-DC96-45D0-B92F-0FF0EB9A7EF8}"/>
  </hyperlinks>
  <pageMargins left="0.7" right="0.7" top="0.75" bottom="0.75" header="0.3" footer="0.3"/>
  <pageSetup scale="2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8"/>
  <sheetViews>
    <sheetView zoomScaleNormal="80" workbookViewId="0">
      <pane ySplit="1" topLeftCell="A2" activePane="bottomLeft" state="frozen"/>
      <selection pane="bottomLeft" sqref="A1:XFD1048576"/>
    </sheetView>
  </sheetViews>
  <sheetFormatPr defaultColWidth="8.77734375" defaultRowHeight="14.4" x14ac:dyDescent="0.3"/>
  <cols>
    <col min="1" max="1" width="19.109375" customWidth="1"/>
    <col min="2" max="2" width="24.77734375" customWidth="1"/>
    <col min="3" max="3" width="10.33203125" customWidth="1"/>
    <col min="4" max="4" width="28.109375" customWidth="1"/>
    <col min="5" max="5" width="31.109375" customWidth="1"/>
    <col min="7" max="8" width="9.109375" style="119"/>
    <col min="9" max="9" width="22.109375" customWidth="1"/>
    <col min="10" max="10" width="16.77734375" style="119" customWidth="1"/>
    <col min="11" max="13" width="16.77734375" customWidth="1"/>
    <col min="14" max="14" width="12.77734375" customWidth="1"/>
  </cols>
  <sheetData>
    <row r="1" spans="1:14" ht="63" thickBot="1" x14ac:dyDescent="0.35">
      <c r="A1" s="126" t="s">
        <v>113</v>
      </c>
      <c r="B1" s="127" t="s">
        <v>114</v>
      </c>
      <c r="C1" s="128" t="s">
        <v>115</v>
      </c>
      <c r="D1" s="127" t="s">
        <v>116</v>
      </c>
      <c r="E1" s="127" t="s">
        <v>117</v>
      </c>
      <c r="F1" s="127" t="s">
        <v>118</v>
      </c>
      <c r="G1" s="127" t="s">
        <v>119</v>
      </c>
      <c r="H1" s="127" t="s">
        <v>120</v>
      </c>
      <c r="I1" s="129" t="s">
        <v>121</v>
      </c>
      <c r="J1" s="191" t="s">
        <v>1335</v>
      </c>
      <c r="K1" s="191" t="s">
        <v>1332</v>
      </c>
      <c r="L1" s="192" t="s">
        <v>1333</v>
      </c>
      <c r="M1" s="192" t="s">
        <v>1334</v>
      </c>
      <c r="N1" t="s">
        <v>1339</v>
      </c>
    </row>
    <row r="2" spans="1:14" ht="15.6" x14ac:dyDescent="0.3">
      <c r="A2" s="130" t="s">
        <v>122</v>
      </c>
      <c r="B2" s="131" t="s">
        <v>123</v>
      </c>
      <c r="C2" s="132" t="s">
        <v>124</v>
      </c>
      <c r="D2" s="131" t="s">
        <v>125</v>
      </c>
      <c r="E2" s="133" t="s">
        <v>126</v>
      </c>
      <c r="F2" s="131" t="s">
        <v>127</v>
      </c>
      <c r="G2" s="132" t="s">
        <v>128</v>
      </c>
      <c r="H2" s="134">
        <v>12550</v>
      </c>
      <c r="I2" s="135" t="s">
        <v>129</v>
      </c>
      <c r="J2" s="136"/>
      <c r="K2" s="132">
        <v>6</v>
      </c>
      <c r="L2" s="136"/>
      <c r="M2" s="137"/>
    </row>
    <row r="3" spans="1:14" ht="15.6" x14ac:dyDescent="0.3">
      <c r="A3" s="138" t="s">
        <v>122</v>
      </c>
      <c r="B3" s="139" t="s">
        <v>130</v>
      </c>
      <c r="C3" s="140" t="s">
        <v>131</v>
      </c>
      <c r="D3" s="139" t="s">
        <v>132</v>
      </c>
      <c r="E3" s="141" t="s">
        <v>133</v>
      </c>
      <c r="F3" s="139" t="s">
        <v>134</v>
      </c>
      <c r="G3" s="140" t="s">
        <v>135</v>
      </c>
      <c r="H3" s="142">
        <v>3818</v>
      </c>
      <c r="I3" s="143" t="s">
        <v>136</v>
      </c>
      <c r="J3" s="144"/>
      <c r="K3" s="140"/>
      <c r="L3" s="144">
        <v>2</v>
      </c>
      <c r="M3" s="140"/>
    </row>
    <row r="4" spans="1:14" ht="15.6" x14ac:dyDescent="0.3">
      <c r="A4" s="130" t="s">
        <v>122</v>
      </c>
      <c r="B4" s="131" t="s">
        <v>137</v>
      </c>
      <c r="C4" s="132" t="s">
        <v>138</v>
      </c>
      <c r="D4" s="131" t="s">
        <v>139</v>
      </c>
      <c r="E4" s="133" t="s">
        <v>140</v>
      </c>
      <c r="F4" s="131" t="s">
        <v>141</v>
      </c>
      <c r="G4" s="132" t="s">
        <v>142</v>
      </c>
      <c r="H4" s="134">
        <v>45701</v>
      </c>
      <c r="I4" s="135" t="s">
        <v>143</v>
      </c>
      <c r="J4" s="136"/>
      <c r="K4" s="132">
        <v>5</v>
      </c>
      <c r="L4" s="136"/>
      <c r="M4" s="137"/>
    </row>
    <row r="5" spans="1:14" ht="15.6" x14ac:dyDescent="0.3">
      <c r="A5" s="138" t="s">
        <v>122</v>
      </c>
      <c r="B5" s="139"/>
      <c r="C5" s="140" t="s">
        <v>144</v>
      </c>
      <c r="D5" s="139" t="s">
        <v>145</v>
      </c>
      <c r="E5" s="141" t="s">
        <v>146</v>
      </c>
      <c r="F5" s="139" t="s">
        <v>147</v>
      </c>
      <c r="G5" s="140" t="s">
        <v>142</v>
      </c>
      <c r="H5" s="142">
        <v>43701</v>
      </c>
      <c r="I5" s="143" t="s">
        <v>143</v>
      </c>
      <c r="J5" s="144"/>
      <c r="K5" s="140">
        <v>5</v>
      </c>
      <c r="L5" s="144"/>
      <c r="M5" s="140"/>
    </row>
    <row r="6" spans="1:14" ht="15.6" x14ac:dyDescent="0.3">
      <c r="A6" s="145" t="s">
        <v>122</v>
      </c>
      <c r="B6" s="131"/>
      <c r="C6" s="132" t="s">
        <v>148</v>
      </c>
      <c r="D6" s="131" t="s">
        <v>149</v>
      </c>
      <c r="E6" s="133" t="s">
        <v>150</v>
      </c>
      <c r="F6" s="131" t="s">
        <v>151</v>
      </c>
      <c r="G6" s="132" t="s">
        <v>142</v>
      </c>
      <c r="H6" s="134">
        <v>45629</v>
      </c>
      <c r="I6" s="135" t="s">
        <v>152</v>
      </c>
      <c r="J6" s="136"/>
      <c r="K6" s="132">
        <v>5</v>
      </c>
      <c r="L6" s="136"/>
      <c r="M6" s="137"/>
    </row>
    <row r="7" spans="1:14" ht="15.6" x14ac:dyDescent="0.3">
      <c r="A7" s="146" t="s">
        <v>153</v>
      </c>
      <c r="B7" s="146"/>
      <c r="C7" s="146"/>
      <c r="D7" s="146"/>
      <c r="E7" s="146"/>
      <c r="F7" s="146"/>
      <c r="G7" s="146"/>
      <c r="H7" s="146"/>
      <c r="I7" s="147"/>
      <c r="J7" s="148">
        <f>SUM(J2:J6)</f>
        <v>0</v>
      </c>
      <c r="K7" s="148">
        <f>SUM(K2:K6)</f>
        <v>21</v>
      </c>
      <c r="L7" s="148">
        <f>SUM(L2:L6)</f>
        <v>2</v>
      </c>
      <c r="M7" s="148">
        <f>SUM(M2:M6)</f>
        <v>0</v>
      </c>
    </row>
    <row r="8" spans="1:14" ht="15.6" x14ac:dyDescent="0.3">
      <c r="A8" s="149"/>
      <c r="B8" s="133"/>
      <c r="C8" s="133"/>
      <c r="D8" s="133"/>
      <c r="E8" s="133"/>
      <c r="F8" s="133"/>
      <c r="G8" s="133"/>
      <c r="H8" s="133"/>
      <c r="I8" s="150"/>
      <c r="J8" s="136"/>
      <c r="K8" s="132"/>
      <c r="L8" s="136"/>
      <c r="M8" s="137"/>
    </row>
    <row r="9" spans="1:14" ht="15.6" x14ac:dyDescent="0.3">
      <c r="A9" s="138" t="s">
        <v>154</v>
      </c>
      <c r="B9" s="139" t="s">
        <v>155</v>
      </c>
      <c r="C9" s="140" t="s">
        <v>156</v>
      </c>
      <c r="D9" s="139" t="s">
        <v>157</v>
      </c>
      <c r="E9" s="141" t="s">
        <v>158</v>
      </c>
      <c r="F9" s="139" t="s">
        <v>159</v>
      </c>
      <c r="G9" s="140" t="s">
        <v>160</v>
      </c>
      <c r="H9" s="142">
        <v>33040</v>
      </c>
      <c r="I9" s="143" t="s">
        <v>161</v>
      </c>
      <c r="J9" s="144">
        <v>1</v>
      </c>
      <c r="K9" s="140"/>
      <c r="L9" s="144"/>
      <c r="M9" s="140"/>
    </row>
    <row r="10" spans="1:14" ht="15.6" x14ac:dyDescent="0.3">
      <c r="A10" s="130" t="s">
        <v>154</v>
      </c>
      <c r="B10" s="131" t="s">
        <v>162</v>
      </c>
      <c r="C10" s="132" t="s">
        <v>163</v>
      </c>
      <c r="D10" s="131" t="s">
        <v>164</v>
      </c>
      <c r="E10" s="133" t="s">
        <v>165</v>
      </c>
      <c r="F10" s="131" t="s">
        <v>166</v>
      </c>
      <c r="G10" s="132" t="s">
        <v>167</v>
      </c>
      <c r="H10" s="134">
        <v>29506</v>
      </c>
      <c r="I10" s="135" t="s">
        <v>168</v>
      </c>
      <c r="J10" s="136"/>
      <c r="K10" s="132">
        <v>3</v>
      </c>
      <c r="L10" s="136">
        <v>3</v>
      </c>
      <c r="M10" s="137"/>
    </row>
    <row r="11" spans="1:14" ht="15.6" x14ac:dyDescent="0.3">
      <c r="A11" s="151" t="s">
        <v>154</v>
      </c>
      <c r="B11" s="139" t="s">
        <v>169</v>
      </c>
      <c r="C11" s="140" t="s">
        <v>170</v>
      </c>
      <c r="D11" s="139" t="s">
        <v>171</v>
      </c>
      <c r="E11" s="141" t="s">
        <v>172</v>
      </c>
      <c r="F11" s="139" t="s">
        <v>173</v>
      </c>
      <c r="G11" s="140" t="s">
        <v>174</v>
      </c>
      <c r="H11" s="142">
        <v>21078</v>
      </c>
      <c r="I11" s="143" t="s">
        <v>175</v>
      </c>
      <c r="J11" s="144"/>
      <c r="K11" s="140"/>
      <c r="L11" s="144">
        <v>5</v>
      </c>
      <c r="M11" s="140"/>
    </row>
    <row r="12" spans="1:14" ht="15.6" x14ac:dyDescent="0.3">
      <c r="A12" s="130" t="s">
        <v>176</v>
      </c>
      <c r="B12" s="146"/>
      <c r="C12" s="146"/>
      <c r="D12" s="146"/>
      <c r="E12" s="146"/>
      <c r="F12" s="146"/>
      <c r="G12" s="146"/>
      <c r="H12" s="146"/>
      <c r="I12" s="147"/>
      <c r="J12" s="148">
        <f>SUM(J8:J11)</f>
        <v>1</v>
      </c>
      <c r="K12" s="148">
        <f>SUM(K8:K11)</f>
        <v>3</v>
      </c>
      <c r="L12" s="148">
        <f>SUM(L8:L11)</f>
        <v>8</v>
      </c>
      <c r="M12" s="148">
        <f>SUM(M8:M11)</f>
        <v>0</v>
      </c>
    </row>
    <row r="13" spans="1:14" ht="15.6" x14ac:dyDescent="0.3">
      <c r="A13" s="193"/>
      <c r="B13" s="193"/>
      <c r="C13" s="193"/>
      <c r="D13" s="193"/>
      <c r="E13" s="193"/>
      <c r="F13" s="193"/>
      <c r="G13" s="193"/>
      <c r="H13" s="193"/>
      <c r="I13" s="194"/>
      <c r="J13" s="195">
        <f>SUM(J2:J6,J8:J11)</f>
        <v>1</v>
      </c>
      <c r="K13" s="195">
        <f t="shared" ref="K13:M13" si="0">SUM(K2:K6,K8:K11)</f>
        <v>24</v>
      </c>
      <c r="L13" s="195">
        <f t="shared" si="0"/>
        <v>10</v>
      </c>
      <c r="M13" s="195">
        <f t="shared" si="0"/>
        <v>0</v>
      </c>
    </row>
    <row r="14" spans="1:14" ht="15.6" x14ac:dyDescent="0.3">
      <c r="A14" s="141"/>
      <c r="B14" s="141"/>
      <c r="C14" s="141"/>
      <c r="D14" s="141"/>
      <c r="E14" s="141"/>
      <c r="F14" s="141"/>
      <c r="G14" s="141"/>
      <c r="H14" s="141"/>
      <c r="I14" s="152"/>
      <c r="J14" s="144"/>
      <c r="K14" s="144"/>
      <c r="L14" s="144"/>
      <c r="M14" s="144"/>
    </row>
    <row r="15" spans="1:14" ht="15.6" x14ac:dyDescent="0.3">
      <c r="A15" s="130" t="s">
        <v>177</v>
      </c>
      <c r="B15" s="131" t="s">
        <v>178</v>
      </c>
      <c r="C15" s="132" t="s">
        <v>179</v>
      </c>
      <c r="D15" s="131" t="s">
        <v>180</v>
      </c>
      <c r="E15" s="133" t="s">
        <v>181</v>
      </c>
      <c r="F15" s="131" t="s">
        <v>182</v>
      </c>
      <c r="G15" s="132" t="s">
        <v>183</v>
      </c>
      <c r="H15" s="134">
        <v>7712</v>
      </c>
      <c r="I15" s="135" t="s">
        <v>184</v>
      </c>
      <c r="J15" s="136"/>
      <c r="K15" s="132"/>
      <c r="L15" s="136"/>
      <c r="M15" s="137">
        <v>5</v>
      </c>
    </row>
    <row r="16" spans="1:14" ht="15.6" x14ac:dyDescent="0.3">
      <c r="A16" s="138" t="s">
        <v>177</v>
      </c>
      <c r="B16" s="139"/>
      <c r="C16" s="140" t="s">
        <v>185</v>
      </c>
      <c r="D16" s="139" t="s">
        <v>186</v>
      </c>
      <c r="E16" s="141" t="s">
        <v>187</v>
      </c>
      <c r="F16" s="139" t="s">
        <v>188</v>
      </c>
      <c r="G16" s="140" t="s">
        <v>183</v>
      </c>
      <c r="H16" s="142">
        <v>7981</v>
      </c>
      <c r="I16" s="143" t="s">
        <v>189</v>
      </c>
      <c r="J16" s="144"/>
      <c r="K16" s="140"/>
      <c r="L16" s="144"/>
      <c r="M16" s="140">
        <v>5</v>
      </c>
    </row>
    <row r="17" spans="1:13" ht="15.6" x14ac:dyDescent="0.3">
      <c r="A17" s="130" t="s">
        <v>177</v>
      </c>
      <c r="B17" s="131"/>
      <c r="C17" s="132" t="s">
        <v>190</v>
      </c>
      <c r="D17" s="131" t="s">
        <v>191</v>
      </c>
      <c r="E17" s="133" t="s">
        <v>192</v>
      </c>
      <c r="F17" s="131" t="s">
        <v>193</v>
      </c>
      <c r="G17" s="132" t="s">
        <v>183</v>
      </c>
      <c r="H17" s="134">
        <v>8854</v>
      </c>
      <c r="I17" s="135" t="s">
        <v>194</v>
      </c>
      <c r="J17" s="136">
        <v>5</v>
      </c>
      <c r="K17" s="132">
        <v>5</v>
      </c>
      <c r="L17" s="136"/>
      <c r="M17" s="137">
        <v>5</v>
      </c>
    </row>
    <row r="18" spans="1:13" ht="15.6" x14ac:dyDescent="0.3">
      <c r="A18" s="138" t="s">
        <v>177</v>
      </c>
      <c r="B18" s="139"/>
      <c r="C18" s="140" t="s">
        <v>195</v>
      </c>
      <c r="D18" s="139" t="s">
        <v>196</v>
      </c>
      <c r="E18" s="141" t="s">
        <v>197</v>
      </c>
      <c r="F18" s="139" t="s">
        <v>198</v>
      </c>
      <c r="G18" s="140" t="s">
        <v>183</v>
      </c>
      <c r="H18" s="142">
        <v>7032</v>
      </c>
      <c r="I18" s="143" t="s">
        <v>199</v>
      </c>
      <c r="J18" s="144"/>
      <c r="K18" s="140"/>
      <c r="L18" s="144"/>
      <c r="M18" s="140">
        <v>5</v>
      </c>
    </row>
    <row r="19" spans="1:13" ht="15.6" x14ac:dyDescent="0.3">
      <c r="A19" s="130" t="s">
        <v>177</v>
      </c>
      <c r="B19" s="131"/>
      <c r="C19" s="132" t="s">
        <v>200</v>
      </c>
      <c r="D19" s="131" t="s">
        <v>201</v>
      </c>
      <c r="E19" s="133" t="s">
        <v>202</v>
      </c>
      <c r="F19" s="131" t="s">
        <v>203</v>
      </c>
      <c r="G19" s="132" t="s">
        <v>183</v>
      </c>
      <c r="H19" s="134">
        <v>8330</v>
      </c>
      <c r="I19" s="135" t="s">
        <v>204</v>
      </c>
      <c r="J19" s="136"/>
      <c r="K19" s="132"/>
      <c r="L19" s="136"/>
      <c r="M19" s="137">
        <v>5</v>
      </c>
    </row>
    <row r="20" spans="1:13" ht="15.6" x14ac:dyDescent="0.3">
      <c r="A20" s="138" t="s">
        <v>177</v>
      </c>
      <c r="B20" s="139"/>
      <c r="C20" s="140" t="s">
        <v>205</v>
      </c>
      <c r="D20" s="139" t="s">
        <v>206</v>
      </c>
      <c r="E20" s="141" t="s">
        <v>207</v>
      </c>
      <c r="F20" s="139" t="s">
        <v>208</v>
      </c>
      <c r="G20" s="140" t="s">
        <v>209</v>
      </c>
      <c r="H20" s="142">
        <v>19154</v>
      </c>
      <c r="I20" s="143" t="s">
        <v>210</v>
      </c>
      <c r="J20" s="144"/>
      <c r="K20" s="140"/>
      <c r="L20" s="144"/>
      <c r="M20" s="140">
        <v>5</v>
      </c>
    </row>
    <row r="21" spans="1:13" ht="15.6" x14ac:dyDescent="0.3">
      <c r="A21" s="130" t="s">
        <v>177</v>
      </c>
      <c r="B21" s="131"/>
      <c r="C21" s="132" t="s">
        <v>211</v>
      </c>
      <c r="D21" s="131" t="s">
        <v>212</v>
      </c>
      <c r="E21" s="133" t="s">
        <v>213</v>
      </c>
      <c r="F21" s="131" t="s">
        <v>214</v>
      </c>
      <c r="G21" s="132" t="s">
        <v>215</v>
      </c>
      <c r="H21" s="134">
        <v>19802</v>
      </c>
      <c r="I21" s="135" t="s">
        <v>216</v>
      </c>
      <c r="J21" s="136"/>
      <c r="K21" s="132"/>
      <c r="L21" s="136"/>
      <c r="M21" s="137">
        <v>5</v>
      </c>
    </row>
    <row r="22" spans="1:13" ht="15.6" x14ac:dyDescent="0.3">
      <c r="A22" s="138" t="s">
        <v>177</v>
      </c>
      <c r="B22" s="139" t="s">
        <v>217</v>
      </c>
      <c r="C22" s="140" t="s">
        <v>218</v>
      </c>
      <c r="D22" s="139" t="s">
        <v>219</v>
      </c>
      <c r="E22" s="141" t="s">
        <v>220</v>
      </c>
      <c r="F22" s="139" t="s">
        <v>221</v>
      </c>
      <c r="G22" s="140" t="s">
        <v>222</v>
      </c>
      <c r="H22" s="142">
        <v>2780</v>
      </c>
      <c r="I22" s="143" t="s">
        <v>223</v>
      </c>
      <c r="J22" s="144"/>
      <c r="K22" s="140"/>
      <c r="L22" s="144"/>
      <c r="M22" s="140">
        <v>5</v>
      </c>
    </row>
    <row r="23" spans="1:13" ht="15.6" x14ac:dyDescent="0.3">
      <c r="A23" s="130" t="s">
        <v>177</v>
      </c>
      <c r="B23" s="131"/>
      <c r="C23" s="132" t="s">
        <v>224</v>
      </c>
      <c r="D23" s="131" t="s">
        <v>225</v>
      </c>
      <c r="E23" s="133" t="s">
        <v>226</v>
      </c>
      <c r="F23" s="131" t="s">
        <v>227</v>
      </c>
      <c r="G23" s="132" t="s">
        <v>228</v>
      </c>
      <c r="H23" s="134">
        <v>4210</v>
      </c>
      <c r="I23" s="135" t="s">
        <v>229</v>
      </c>
      <c r="J23" s="136"/>
      <c r="K23" s="132"/>
      <c r="L23" s="136"/>
      <c r="M23" s="137">
        <v>5</v>
      </c>
    </row>
    <row r="24" spans="1:13" ht="15.6" x14ac:dyDescent="0.3">
      <c r="A24" s="138" t="s">
        <v>177</v>
      </c>
      <c r="B24" s="139"/>
      <c r="C24" s="140" t="s">
        <v>230</v>
      </c>
      <c r="D24" s="139" t="s">
        <v>231</v>
      </c>
      <c r="E24" s="141" t="s">
        <v>232</v>
      </c>
      <c r="F24" s="139" t="s">
        <v>233</v>
      </c>
      <c r="G24" s="140" t="s">
        <v>228</v>
      </c>
      <c r="H24" s="142">
        <v>4444</v>
      </c>
      <c r="I24" s="143" t="s">
        <v>234</v>
      </c>
      <c r="J24" s="144"/>
      <c r="K24" s="140"/>
      <c r="L24" s="144"/>
      <c r="M24" s="140">
        <v>5</v>
      </c>
    </row>
    <row r="25" spans="1:13" ht="15.6" x14ac:dyDescent="0.3">
      <c r="A25" s="130" t="s">
        <v>177</v>
      </c>
      <c r="B25" s="131"/>
      <c r="C25" s="132" t="s">
        <v>235</v>
      </c>
      <c r="D25" s="131" t="s">
        <v>236</v>
      </c>
      <c r="E25" s="133" t="s">
        <v>237</v>
      </c>
      <c r="F25" s="131" t="s">
        <v>238</v>
      </c>
      <c r="G25" s="132" t="s">
        <v>228</v>
      </c>
      <c r="H25" s="134">
        <v>4769</v>
      </c>
      <c r="I25" s="135" t="s">
        <v>239</v>
      </c>
      <c r="J25" s="136"/>
      <c r="K25" s="132"/>
      <c r="L25" s="136"/>
      <c r="M25" s="137">
        <v>5</v>
      </c>
    </row>
    <row r="26" spans="1:13" ht="15.6" x14ac:dyDescent="0.3">
      <c r="A26" s="138" t="s">
        <v>177</v>
      </c>
      <c r="B26" s="139"/>
      <c r="C26" s="140" t="s">
        <v>240</v>
      </c>
      <c r="D26" s="139" t="s">
        <v>241</v>
      </c>
      <c r="E26" s="141" t="s">
        <v>242</v>
      </c>
      <c r="F26" s="139" t="s">
        <v>243</v>
      </c>
      <c r="G26" s="140" t="s">
        <v>222</v>
      </c>
      <c r="H26" s="142">
        <v>2021</v>
      </c>
      <c r="I26" s="143" t="s">
        <v>244</v>
      </c>
      <c r="J26" s="144"/>
      <c r="K26" s="140"/>
      <c r="L26" s="144"/>
      <c r="M26" s="140">
        <v>5</v>
      </c>
    </row>
    <row r="27" spans="1:13" ht="15.6" x14ac:dyDescent="0.3">
      <c r="A27" s="130" t="s">
        <v>177</v>
      </c>
      <c r="B27" s="131"/>
      <c r="C27" s="132" t="s">
        <v>245</v>
      </c>
      <c r="D27" s="131" t="s">
        <v>246</v>
      </c>
      <c r="E27" s="133" t="s">
        <v>247</v>
      </c>
      <c r="F27" s="131" t="s">
        <v>214</v>
      </c>
      <c r="G27" s="132" t="s">
        <v>222</v>
      </c>
      <c r="H27" s="134">
        <v>1887</v>
      </c>
      <c r="I27" s="135" t="s">
        <v>248</v>
      </c>
      <c r="J27" s="136"/>
      <c r="K27" s="132"/>
      <c r="L27" s="136"/>
      <c r="M27" s="137">
        <v>5</v>
      </c>
    </row>
    <row r="28" spans="1:13" ht="15.6" x14ac:dyDescent="0.3">
      <c r="A28" s="138" t="s">
        <v>177</v>
      </c>
      <c r="B28" s="139"/>
      <c r="C28" s="140" t="s">
        <v>249</v>
      </c>
      <c r="D28" s="139" t="s">
        <v>250</v>
      </c>
      <c r="E28" s="141" t="s">
        <v>251</v>
      </c>
      <c r="F28" s="139" t="s">
        <v>252</v>
      </c>
      <c r="G28" s="140" t="s">
        <v>135</v>
      </c>
      <c r="H28" s="142">
        <v>3109</v>
      </c>
      <c r="I28" s="143" t="s">
        <v>253</v>
      </c>
      <c r="J28" s="144"/>
      <c r="K28" s="140"/>
      <c r="L28" s="144"/>
      <c r="M28" s="140">
        <v>5</v>
      </c>
    </row>
    <row r="29" spans="1:13" ht="15.6" x14ac:dyDescent="0.3">
      <c r="A29" s="130" t="s">
        <v>177</v>
      </c>
      <c r="B29" s="131"/>
      <c r="C29" s="132" t="s">
        <v>254</v>
      </c>
      <c r="D29" s="131" t="s">
        <v>255</v>
      </c>
      <c r="E29" s="133" t="s">
        <v>256</v>
      </c>
      <c r="F29" s="131" t="s">
        <v>257</v>
      </c>
      <c r="G29" s="132" t="s">
        <v>222</v>
      </c>
      <c r="H29" s="134">
        <v>2561</v>
      </c>
      <c r="I29" s="135" t="s">
        <v>258</v>
      </c>
      <c r="J29" s="136"/>
      <c r="K29" s="132"/>
      <c r="L29" s="136"/>
      <c r="M29" s="137">
        <v>5</v>
      </c>
    </row>
    <row r="30" spans="1:13" ht="15.6" x14ac:dyDescent="0.3">
      <c r="A30" s="138" t="s">
        <v>177</v>
      </c>
      <c r="B30" s="139"/>
      <c r="C30" s="140" t="s">
        <v>259</v>
      </c>
      <c r="D30" s="139" t="s">
        <v>260</v>
      </c>
      <c r="E30" s="141" t="s">
        <v>261</v>
      </c>
      <c r="F30" s="139" t="s">
        <v>262</v>
      </c>
      <c r="G30" s="140" t="s">
        <v>263</v>
      </c>
      <c r="H30" s="142">
        <v>5403</v>
      </c>
      <c r="I30" s="143" t="s">
        <v>264</v>
      </c>
      <c r="J30" s="144"/>
      <c r="K30" s="140"/>
      <c r="L30" s="144"/>
      <c r="M30" s="140">
        <v>5</v>
      </c>
    </row>
    <row r="31" spans="1:13" ht="15.6" x14ac:dyDescent="0.3">
      <c r="A31" s="130" t="s">
        <v>177</v>
      </c>
      <c r="B31" s="131" t="s">
        <v>265</v>
      </c>
      <c r="C31" s="132" t="s">
        <v>266</v>
      </c>
      <c r="D31" s="131" t="s">
        <v>267</v>
      </c>
      <c r="E31" s="133" t="s">
        <v>268</v>
      </c>
      <c r="F31" s="131" t="s">
        <v>269</v>
      </c>
      <c r="G31" s="132" t="s">
        <v>209</v>
      </c>
      <c r="H31" s="134">
        <v>18103</v>
      </c>
      <c r="I31" s="135" t="s">
        <v>270</v>
      </c>
      <c r="J31" s="136"/>
      <c r="K31" s="132">
        <v>10</v>
      </c>
      <c r="L31" s="136">
        <v>10</v>
      </c>
      <c r="M31" s="137">
        <v>5</v>
      </c>
    </row>
    <row r="32" spans="1:13" ht="15.6" x14ac:dyDescent="0.3">
      <c r="A32" s="138" t="s">
        <v>177</v>
      </c>
      <c r="B32" s="139"/>
      <c r="C32" s="140" t="s">
        <v>271</v>
      </c>
      <c r="D32" s="139" t="s">
        <v>272</v>
      </c>
      <c r="E32" s="141" t="s">
        <v>273</v>
      </c>
      <c r="F32" s="139" t="s">
        <v>274</v>
      </c>
      <c r="G32" s="140" t="s">
        <v>209</v>
      </c>
      <c r="H32" s="142">
        <v>17109</v>
      </c>
      <c r="I32" s="143" t="s">
        <v>275</v>
      </c>
      <c r="J32" s="144"/>
      <c r="K32" s="140"/>
      <c r="L32" s="144"/>
      <c r="M32" s="140">
        <v>5</v>
      </c>
    </row>
    <row r="33" spans="1:13" ht="15.6" x14ac:dyDescent="0.3">
      <c r="A33" s="130" t="s">
        <v>177</v>
      </c>
      <c r="B33" s="131"/>
      <c r="C33" s="132" t="s">
        <v>276</v>
      </c>
      <c r="D33" s="131" t="s">
        <v>277</v>
      </c>
      <c r="E33" s="133" t="s">
        <v>278</v>
      </c>
      <c r="F33" s="131" t="s">
        <v>279</v>
      </c>
      <c r="G33" s="132" t="s">
        <v>209</v>
      </c>
      <c r="H33" s="134">
        <v>18640</v>
      </c>
      <c r="I33" s="135" t="s">
        <v>280</v>
      </c>
      <c r="J33" s="136"/>
      <c r="K33" s="132"/>
      <c r="L33" s="136"/>
      <c r="M33" s="137">
        <v>5</v>
      </c>
    </row>
    <row r="34" spans="1:13" ht="15.6" x14ac:dyDescent="0.3">
      <c r="A34" s="138" t="s">
        <v>177</v>
      </c>
      <c r="B34" s="139"/>
      <c r="C34" s="140" t="s">
        <v>281</v>
      </c>
      <c r="D34" s="139" t="s">
        <v>282</v>
      </c>
      <c r="E34" s="141" t="s">
        <v>283</v>
      </c>
      <c r="F34" s="139" t="s">
        <v>284</v>
      </c>
      <c r="G34" s="140" t="s">
        <v>209</v>
      </c>
      <c r="H34" s="142">
        <v>17241</v>
      </c>
      <c r="I34" s="143" t="s">
        <v>285</v>
      </c>
      <c r="J34" s="144"/>
      <c r="K34" s="140"/>
      <c r="L34" s="144"/>
      <c r="M34" s="140">
        <v>5</v>
      </c>
    </row>
    <row r="35" spans="1:13" ht="15.6" x14ac:dyDescent="0.3">
      <c r="A35" s="130" t="s">
        <v>177</v>
      </c>
      <c r="B35" s="131"/>
      <c r="C35" s="132" t="s">
        <v>286</v>
      </c>
      <c r="D35" s="131" t="s">
        <v>287</v>
      </c>
      <c r="E35" s="133" t="s">
        <v>288</v>
      </c>
      <c r="F35" s="131" t="s">
        <v>289</v>
      </c>
      <c r="G35" s="132" t="s">
        <v>209</v>
      </c>
      <c r="H35" s="134">
        <v>17701</v>
      </c>
      <c r="I35" s="135" t="s">
        <v>290</v>
      </c>
      <c r="J35" s="136">
        <v>5</v>
      </c>
      <c r="K35" s="132">
        <v>10</v>
      </c>
      <c r="L35" s="136">
        <v>10</v>
      </c>
      <c r="M35" s="137">
        <v>5</v>
      </c>
    </row>
    <row r="36" spans="1:13" ht="15.6" x14ac:dyDescent="0.3">
      <c r="A36" s="138" t="s">
        <v>177</v>
      </c>
      <c r="B36" s="139" t="s">
        <v>291</v>
      </c>
      <c r="C36" s="140" t="s">
        <v>292</v>
      </c>
      <c r="D36" s="139" t="s">
        <v>293</v>
      </c>
      <c r="E36" s="141" t="s">
        <v>294</v>
      </c>
      <c r="F36" s="139" t="s">
        <v>295</v>
      </c>
      <c r="G36" s="140" t="s">
        <v>296</v>
      </c>
      <c r="H36" s="142">
        <v>6382</v>
      </c>
      <c r="I36" s="143" t="s">
        <v>297</v>
      </c>
      <c r="J36" s="144"/>
      <c r="K36" s="140"/>
      <c r="L36" s="144"/>
      <c r="M36" s="140">
        <v>5</v>
      </c>
    </row>
    <row r="37" spans="1:13" ht="15.6" x14ac:dyDescent="0.3">
      <c r="A37" s="130" t="s">
        <v>177</v>
      </c>
      <c r="B37" s="131"/>
      <c r="C37" s="132" t="s">
        <v>298</v>
      </c>
      <c r="D37" s="131" t="s">
        <v>299</v>
      </c>
      <c r="E37" s="133" t="s">
        <v>300</v>
      </c>
      <c r="F37" s="131" t="s">
        <v>301</v>
      </c>
      <c r="G37" s="132" t="s">
        <v>296</v>
      </c>
      <c r="H37" s="134">
        <v>6095</v>
      </c>
      <c r="I37" s="135" t="s">
        <v>302</v>
      </c>
      <c r="J37" s="136"/>
      <c r="K37" s="132"/>
      <c r="L37" s="136"/>
      <c r="M37" s="137">
        <v>5</v>
      </c>
    </row>
    <row r="38" spans="1:13" ht="15.6" x14ac:dyDescent="0.3">
      <c r="A38" s="138" t="s">
        <v>177</v>
      </c>
      <c r="B38" s="139"/>
      <c r="C38" s="140" t="s">
        <v>303</v>
      </c>
      <c r="D38" s="139" t="s">
        <v>304</v>
      </c>
      <c r="E38" s="141" t="s">
        <v>305</v>
      </c>
      <c r="F38" s="139" t="s">
        <v>306</v>
      </c>
      <c r="G38" s="140" t="s">
        <v>296</v>
      </c>
      <c r="H38" s="142">
        <v>6615</v>
      </c>
      <c r="I38" s="143" t="s">
        <v>307</v>
      </c>
      <c r="J38" s="144"/>
      <c r="K38" s="140"/>
      <c r="L38" s="144"/>
      <c r="M38" s="140">
        <v>5</v>
      </c>
    </row>
    <row r="39" spans="1:13" ht="15.6" x14ac:dyDescent="0.3">
      <c r="A39" s="130" t="s">
        <v>177</v>
      </c>
      <c r="B39" s="131"/>
      <c r="C39" s="132" t="s">
        <v>308</v>
      </c>
      <c r="D39" s="131" t="s">
        <v>309</v>
      </c>
      <c r="E39" s="133" t="s">
        <v>310</v>
      </c>
      <c r="F39" s="131" t="s">
        <v>311</v>
      </c>
      <c r="G39" s="132" t="s">
        <v>312</v>
      </c>
      <c r="H39" s="134">
        <v>2920</v>
      </c>
      <c r="I39" s="135" t="s">
        <v>313</v>
      </c>
      <c r="J39" s="136"/>
      <c r="K39" s="132"/>
      <c r="L39" s="136"/>
      <c r="M39" s="137">
        <v>5</v>
      </c>
    </row>
    <row r="40" spans="1:13" ht="15.6" x14ac:dyDescent="0.3">
      <c r="A40" s="138" t="s">
        <v>177</v>
      </c>
      <c r="B40" s="139" t="s">
        <v>314</v>
      </c>
      <c r="C40" s="140" t="s">
        <v>315</v>
      </c>
      <c r="D40" s="139" t="s">
        <v>316</v>
      </c>
      <c r="E40" s="141" t="s">
        <v>317</v>
      </c>
      <c r="F40" s="139" t="s">
        <v>318</v>
      </c>
      <c r="G40" s="140" t="s">
        <v>128</v>
      </c>
      <c r="H40" s="142">
        <v>12110</v>
      </c>
      <c r="I40" s="143" t="s">
        <v>319</v>
      </c>
      <c r="J40" s="144"/>
      <c r="K40" s="140"/>
      <c r="L40" s="144"/>
      <c r="M40" s="140">
        <v>5</v>
      </c>
    </row>
    <row r="41" spans="1:13" ht="15.6" x14ac:dyDescent="0.3">
      <c r="A41" s="130" t="s">
        <v>177</v>
      </c>
      <c r="B41" s="131"/>
      <c r="C41" s="132" t="s">
        <v>320</v>
      </c>
      <c r="D41" s="131" t="s">
        <v>321</v>
      </c>
      <c r="E41" s="133" t="s">
        <v>322</v>
      </c>
      <c r="F41" s="131" t="s">
        <v>323</v>
      </c>
      <c r="G41" s="132" t="s">
        <v>128</v>
      </c>
      <c r="H41" s="134">
        <v>14225</v>
      </c>
      <c r="I41" s="135" t="s">
        <v>324</v>
      </c>
      <c r="J41" s="136"/>
      <c r="K41" s="132"/>
      <c r="L41" s="136"/>
      <c r="M41" s="137">
        <v>5</v>
      </c>
    </row>
    <row r="42" spans="1:13" ht="15.6" x14ac:dyDescent="0.3">
      <c r="A42" s="138" t="s">
        <v>177</v>
      </c>
      <c r="B42" s="139"/>
      <c r="C42" s="140" t="s">
        <v>325</v>
      </c>
      <c r="D42" s="139" t="s">
        <v>326</v>
      </c>
      <c r="E42" s="141" t="s">
        <v>327</v>
      </c>
      <c r="F42" s="139" t="s">
        <v>328</v>
      </c>
      <c r="G42" s="140" t="s">
        <v>128</v>
      </c>
      <c r="H42" s="142">
        <v>14845</v>
      </c>
      <c r="I42" s="143" t="s">
        <v>329</v>
      </c>
      <c r="J42" s="144"/>
      <c r="K42" s="140"/>
      <c r="L42" s="144"/>
      <c r="M42" s="140">
        <v>5</v>
      </c>
    </row>
    <row r="43" spans="1:13" ht="15.6" x14ac:dyDescent="0.3">
      <c r="A43" s="130" t="s">
        <v>177</v>
      </c>
      <c r="B43" s="131"/>
      <c r="C43" s="132" t="s">
        <v>330</v>
      </c>
      <c r="D43" s="131" t="s">
        <v>331</v>
      </c>
      <c r="E43" s="133" t="s">
        <v>332</v>
      </c>
      <c r="F43" s="131" t="s">
        <v>333</v>
      </c>
      <c r="G43" s="132" t="s">
        <v>128</v>
      </c>
      <c r="H43" s="134">
        <v>14701</v>
      </c>
      <c r="I43" s="135" t="s">
        <v>334</v>
      </c>
      <c r="J43" s="136"/>
      <c r="K43" s="132"/>
      <c r="L43" s="136"/>
      <c r="M43" s="137">
        <v>5</v>
      </c>
    </row>
    <row r="44" spans="1:13" ht="15.6" x14ac:dyDescent="0.3">
      <c r="A44" s="138" t="s">
        <v>177</v>
      </c>
      <c r="B44" s="139"/>
      <c r="C44" s="140" t="s">
        <v>335</v>
      </c>
      <c r="D44" s="139" t="s">
        <v>336</v>
      </c>
      <c r="E44" s="141" t="s">
        <v>337</v>
      </c>
      <c r="F44" s="139" t="s">
        <v>338</v>
      </c>
      <c r="G44" s="140" t="s">
        <v>128</v>
      </c>
      <c r="H44" s="142">
        <v>12944</v>
      </c>
      <c r="I44" s="143" t="s">
        <v>339</v>
      </c>
      <c r="J44" s="144">
        <v>5</v>
      </c>
      <c r="K44" s="140">
        <v>10</v>
      </c>
      <c r="L44" s="144"/>
      <c r="M44" s="140">
        <v>5</v>
      </c>
    </row>
    <row r="45" spans="1:13" ht="15.6" x14ac:dyDescent="0.3">
      <c r="A45" s="130" t="s">
        <v>177</v>
      </c>
      <c r="B45" s="131"/>
      <c r="C45" s="132" t="s">
        <v>340</v>
      </c>
      <c r="D45" s="131" t="s">
        <v>341</v>
      </c>
      <c r="E45" s="133" t="s">
        <v>342</v>
      </c>
      <c r="F45" s="131" t="s">
        <v>343</v>
      </c>
      <c r="G45" s="132" t="s">
        <v>128</v>
      </c>
      <c r="H45" s="134">
        <v>14624</v>
      </c>
      <c r="I45" s="135" t="s">
        <v>344</v>
      </c>
      <c r="J45" s="136"/>
      <c r="K45" s="132"/>
      <c r="L45" s="136"/>
      <c r="M45" s="137">
        <v>5</v>
      </c>
    </row>
    <row r="46" spans="1:13" ht="15.6" x14ac:dyDescent="0.3">
      <c r="A46" s="138" t="s">
        <v>177</v>
      </c>
      <c r="B46" s="139"/>
      <c r="C46" s="140" t="s">
        <v>345</v>
      </c>
      <c r="D46" s="139" t="s">
        <v>346</v>
      </c>
      <c r="E46" s="141" t="s">
        <v>347</v>
      </c>
      <c r="F46" s="139" t="s">
        <v>348</v>
      </c>
      <c r="G46" s="140" t="s">
        <v>128</v>
      </c>
      <c r="H46" s="142">
        <v>13206</v>
      </c>
      <c r="I46" s="143" t="s">
        <v>349</v>
      </c>
      <c r="J46" s="144"/>
      <c r="K46" s="140"/>
      <c r="L46" s="144"/>
      <c r="M46" s="140">
        <v>5</v>
      </c>
    </row>
    <row r="47" spans="1:13" ht="15.6" x14ac:dyDescent="0.3">
      <c r="A47" s="130" t="s">
        <v>177</v>
      </c>
      <c r="B47" s="131"/>
      <c r="C47" s="132" t="s">
        <v>350</v>
      </c>
      <c r="D47" s="131" t="s">
        <v>351</v>
      </c>
      <c r="E47" s="133" t="s">
        <v>352</v>
      </c>
      <c r="F47" s="131" t="s">
        <v>353</v>
      </c>
      <c r="G47" s="132" t="s">
        <v>128</v>
      </c>
      <c r="H47" s="134">
        <v>13501</v>
      </c>
      <c r="I47" s="135" t="s">
        <v>354</v>
      </c>
      <c r="J47" s="136"/>
      <c r="K47" s="132"/>
      <c r="L47" s="136"/>
      <c r="M47" s="137">
        <v>5</v>
      </c>
    </row>
    <row r="48" spans="1:13" ht="15.6" x14ac:dyDescent="0.3">
      <c r="A48" s="138" t="s">
        <v>177</v>
      </c>
      <c r="B48" s="139"/>
      <c r="C48" s="140" t="s">
        <v>355</v>
      </c>
      <c r="D48" s="139" t="s">
        <v>356</v>
      </c>
      <c r="E48" s="141" t="s">
        <v>357</v>
      </c>
      <c r="F48" s="139" t="s">
        <v>358</v>
      </c>
      <c r="G48" s="140" t="s">
        <v>128</v>
      </c>
      <c r="H48" s="142">
        <v>13601</v>
      </c>
      <c r="I48" s="143" t="s">
        <v>359</v>
      </c>
      <c r="J48" s="144"/>
      <c r="K48" s="140"/>
      <c r="L48" s="144"/>
      <c r="M48" s="140">
        <v>5</v>
      </c>
    </row>
    <row r="49" spans="1:13" ht="15.6" x14ac:dyDescent="0.3">
      <c r="A49" s="130" t="s">
        <v>177</v>
      </c>
      <c r="B49" s="131" t="s">
        <v>360</v>
      </c>
      <c r="C49" s="132" t="s">
        <v>361</v>
      </c>
      <c r="D49" s="131" t="s">
        <v>362</v>
      </c>
      <c r="E49" s="133" t="s">
        <v>363</v>
      </c>
      <c r="F49" s="131" t="s">
        <v>364</v>
      </c>
      <c r="G49" s="132" t="s">
        <v>209</v>
      </c>
      <c r="H49" s="134">
        <v>16323</v>
      </c>
      <c r="I49" s="135" t="s">
        <v>365</v>
      </c>
      <c r="J49" s="136"/>
      <c r="K49" s="132">
        <v>7</v>
      </c>
      <c r="L49" s="136"/>
      <c r="M49" s="137">
        <v>5</v>
      </c>
    </row>
    <row r="50" spans="1:13" ht="15.6" x14ac:dyDescent="0.3">
      <c r="A50" s="138" t="s">
        <v>177</v>
      </c>
      <c r="B50" s="139"/>
      <c r="C50" s="140" t="s">
        <v>366</v>
      </c>
      <c r="D50" s="139" t="s">
        <v>367</v>
      </c>
      <c r="E50" s="141" t="s">
        <v>368</v>
      </c>
      <c r="F50" s="139" t="s">
        <v>369</v>
      </c>
      <c r="G50" s="140" t="s">
        <v>209</v>
      </c>
      <c r="H50" s="142">
        <v>15857</v>
      </c>
      <c r="I50" s="143" t="s">
        <v>370</v>
      </c>
      <c r="J50" s="144">
        <v>5</v>
      </c>
      <c r="K50" s="140">
        <v>5</v>
      </c>
      <c r="L50" s="144">
        <v>5</v>
      </c>
      <c r="M50" s="140">
        <v>5</v>
      </c>
    </row>
    <row r="51" spans="1:13" ht="15.6" x14ac:dyDescent="0.3">
      <c r="A51" s="130" t="s">
        <v>177</v>
      </c>
      <c r="B51" s="131"/>
      <c r="C51" s="132" t="s">
        <v>371</v>
      </c>
      <c r="D51" s="131" t="s">
        <v>372</v>
      </c>
      <c r="E51" s="133" t="s">
        <v>373</v>
      </c>
      <c r="F51" s="131" t="s">
        <v>374</v>
      </c>
      <c r="G51" s="132" t="s">
        <v>209</v>
      </c>
      <c r="H51" s="134">
        <v>16509</v>
      </c>
      <c r="I51" s="135" t="s">
        <v>375</v>
      </c>
      <c r="J51" s="136"/>
      <c r="K51" s="132">
        <v>5</v>
      </c>
      <c r="L51" s="136"/>
      <c r="M51" s="137">
        <v>5</v>
      </c>
    </row>
    <row r="52" spans="1:13" ht="15.6" x14ac:dyDescent="0.3">
      <c r="A52" s="138" t="s">
        <v>177</v>
      </c>
      <c r="B52" s="139"/>
      <c r="C52" s="140" t="s">
        <v>376</v>
      </c>
      <c r="D52" s="139" t="s">
        <v>377</v>
      </c>
      <c r="E52" s="141" t="s">
        <v>378</v>
      </c>
      <c r="F52" s="139" t="s">
        <v>379</v>
      </c>
      <c r="G52" s="140" t="s">
        <v>209</v>
      </c>
      <c r="H52" s="142">
        <v>16601</v>
      </c>
      <c r="I52" s="143" t="s">
        <v>380</v>
      </c>
      <c r="J52" s="144">
        <v>5</v>
      </c>
      <c r="K52" s="140">
        <v>5</v>
      </c>
      <c r="L52" s="144">
        <v>5</v>
      </c>
      <c r="M52" s="140">
        <v>5</v>
      </c>
    </row>
    <row r="53" spans="1:13" ht="15.6" x14ac:dyDescent="0.3">
      <c r="A53" s="130" t="s">
        <v>177</v>
      </c>
      <c r="B53" s="131"/>
      <c r="C53" s="132" t="s">
        <v>381</v>
      </c>
      <c r="D53" s="131" t="s">
        <v>382</v>
      </c>
      <c r="E53" s="133" t="s">
        <v>383</v>
      </c>
      <c r="F53" s="131" t="s">
        <v>384</v>
      </c>
      <c r="G53" s="132" t="s">
        <v>209</v>
      </c>
      <c r="H53" s="134">
        <v>15904</v>
      </c>
      <c r="I53" s="135" t="s">
        <v>385</v>
      </c>
      <c r="J53" s="136">
        <v>1</v>
      </c>
      <c r="K53" s="132">
        <v>5</v>
      </c>
      <c r="L53" s="136"/>
      <c r="M53" s="137">
        <v>5</v>
      </c>
    </row>
    <row r="54" spans="1:13" ht="15.6" x14ac:dyDescent="0.3">
      <c r="A54" s="138" t="s">
        <v>177</v>
      </c>
      <c r="B54" s="139"/>
      <c r="C54" s="140" t="s">
        <v>386</v>
      </c>
      <c r="D54" s="139" t="s">
        <v>387</v>
      </c>
      <c r="E54" s="141" t="s">
        <v>388</v>
      </c>
      <c r="F54" s="139" t="s">
        <v>389</v>
      </c>
      <c r="G54" s="140" t="s">
        <v>209</v>
      </c>
      <c r="H54" s="142">
        <v>15136</v>
      </c>
      <c r="I54" s="143" t="s">
        <v>390</v>
      </c>
      <c r="J54" s="144"/>
      <c r="K54" s="140">
        <v>5</v>
      </c>
      <c r="L54" s="144"/>
      <c r="M54" s="140">
        <v>5</v>
      </c>
    </row>
    <row r="55" spans="1:13" ht="15.6" x14ac:dyDescent="0.3">
      <c r="A55" s="130" t="s">
        <v>177</v>
      </c>
      <c r="B55" s="131"/>
      <c r="C55" s="132" t="s">
        <v>391</v>
      </c>
      <c r="D55" s="131" t="s">
        <v>392</v>
      </c>
      <c r="E55" s="133" t="s">
        <v>393</v>
      </c>
      <c r="F55" s="131" t="s">
        <v>394</v>
      </c>
      <c r="G55" s="132" t="s">
        <v>209</v>
      </c>
      <c r="H55" s="134">
        <v>15697</v>
      </c>
      <c r="I55" s="135" t="s">
        <v>395</v>
      </c>
      <c r="J55" s="136"/>
      <c r="K55" s="132">
        <v>15</v>
      </c>
      <c r="L55" s="136"/>
      <c r="M55" s="137">
        <v>5</v>
      </c>
    </row>
    <row r="56" spans="1:13" ht="15.6" x14ac:dyDescent="0.3">
      <c r="A56" s="138" t="s">
        <v>177</v>
      </c>
      <c r="B56" s="139" t="s">
        <v>396</v>
      </c>
      <c r="C56" s="140" t="s">
        <v>397</v>
      </c>
      <c r="D56" s="139" t="s">
        <v>398</v>
      </c>
      <c r="E56" s="141" t="s">
        <v>399</v>
      </c>
      <c r="F56" s="139" t="s">
        <v>400</v>
      </c>
      <c r="G56" s="140" t="s">
        <v>401</v>
      </c>
      <c r="H56" s="142">
        <v>46808</v>
      </c>
      <c r="I56" s="143" t="s">
        <v>402</v>
      </c>
      <c r="J56" s="144"/>
      <c r="K56" s="140">
        <v>5</v>
      </c>
      <c r="L56" s="144">
        <v>3</v>
      </c>
      <c r="M56" s="140">
        <v>5</v>
      </c>
    </row>
    <row r="57" spans="1:13" ht="15.6" x14ac:dyDescent="0.3">
      <c r="A57" s="130" t="s">
        <v>177</v>
      </c>
      <c r="B57" s="131"/>
      <c r="C57" s="132" t="s">
        <v>403</v>
      </c>
      <c r="D57" s="131" t="s">
        <v>404</v>
      </c>
      <c r="E57" s="133" t="s">
        <v>405</v>
      </c>
      <c r="F57" s="131" t="s">
        <v>406</v>
      </c>
      <c r="G57" s="132" t="s">
        <v>401</v>
      </c>
      <c r="H57" s="134">
        <v>46239</v>
      </c>
      <c r="I57" s="135" t="s">
        <v>407</v>
      </c>
      <c r="J57" s="136"/>
      <c r="K57" s="132">
        <v>15</v>
      </c>
      <c r="L57" s="136">
        <v>6</v>
      </c>
      <c r="M57" s="137">
        <v>5</v>
      </c>
    </row>
    <row r="58" spans="1:13" ht="15.6" x14ac:dyDescent="0.3">
      <c r="A58" s="138" t="s">
        <v>177</v>
      </c>
      <c r="B58" s="139"/>
      <c r="C58" s="140" t="s">
        <v>408</v>
      </c>
      <c r="D58" s="139" t="s">
        <v>409</v>
      </c>
      <c r="E58" s="141" t="s">
        <v>410</v>
      </c>
      <c r="F58" s="139" t="s">
        <v>411</v>
      </c>
      <c r="G58" s="140" t="s">
        <v>401</v>
      </c>
      <c r="H58" s="142">
        <v>47303</v>
      </c>
      <c r="I58" s="143" t="s">
        <v>412</v>
      </c>
      <c r="J58" s="144"/>
      <c r="K58" s="140">
        <v>5</v>
      </c>
      <c r="L58" s="144">
        <v>5</v>
      </c>
      <c r="M58" s="140">
        <v>5</v>
      </c>
    </row>
    <row r="59" spans="1:13" ht="15.6" x14ac:dyDescent="0.3">
      <c r="A59" s="130" t="s">
        <v>177</v>
      </c>
      <c r="B59" s="131"/>
      <c r="C59" s="132" t="s">
        <v>413</v>
      </c>
      <c r="D59" s="131" t="s">
        <v>414</v>
      </c>
      <c r="E59" s="133" t="s">
        <v>415</v>
      </c>
      <c r="F59" s="131" t="s">
        <v>416</v>
      </c>
      <c r="G59" s="132" t="s">
        <v>401</v>
      </c>
      <c r="H59" s="134">
        <v>46601</v>
      </c>
      <c r="I59" s="135" t="s">
        <v>417</v>
      </c>
      <c r="J59" s="136"/>
      <c r="K59" s="132">
        <v>5</v>
      </c>
      <c r="L59" s="136"/>
      <c r="M59" s="137">
        <v>5</v>
      </c>
    </row>
    <row r="60" spans="1:13" ht="15.6" x14ac:dyDescent="0.3">
      <c r="A60" s="138" t="s">
        <v>177</v>
      </c>
      <c r="B60" s="139"/>
      <c r="C60" s="140" t="s">
        <v>418</v>
      </c>
      <c r="D60" s="139" t="s">
        <v>419</v>
      </c>
      <c r="E60" s="141" t="s">
        <v>420</v>
      </c>
      <c r="F60" s="139" t="s">
        <v>421</v>
      </c>
      <c r="G60" s="140" t="s">
        <v>401</v>
      </c>
      <c r="H60" s="142">
        <v>47613</v>
      </c>
      <c r="I60" s="143" t="s">
        <v>422</v>
      </c>
      <c r="J60" s="144"/>
      <c r="K60" s="140">
        <v>5</v>
      </c>
      <c r="L60" s="144"/>
      <c r="M60" s="140">
        <v>5</v>
      </c>
    </row>
    <row r="61" spans="1:13" ht="15.6" x14ac:dyDescent="0.3">
      <c r="A61" s="130" t="s">
        <v>177</v>
      </c>
      <c r="B61" s="131"/>
      <c r="C61" s="132" t="s">
        <v>423</v>
      </c>
      <c r="D61" s="131" t="s">
        <v>424</v>
      </c>
      <c r="E61" s="133" t="s">
        <v>425</v>
      </c>
      <c r="F61" s="131" t="s">
        <v>426</v>
      </c>
      <c r="G61" s="132" t="s">
        <v>401</v>
      </c>
      <c r="H61" s="134">
        <v>47404</v>
      </c>
      <c r="I61" s="135" t="s">
        <v>427</v>
      </c>
      <c r="J61" s="136"/>
      <c r="K61" s="132"/>
      <c r="L61" s="136"/>
      <c r="M61" s="137">
        <v>5</v>
      </c>
    </row>
    <row r="62" spans="1:13" ht="15.6" x14ac:dyDescent="0.3">
      <c r="A62" s="138" t="s">
        <v>177</v>
      </c>
      <c r="B62" s="139"/>
      <c r="C62" s="140" t="s">
        <v>428</v>
      </c>
      <c r="D62" s="139" t="s">
        <v>429</v>
      </c>
      <c r="E62" s="141" t="s">
        <v>430</v>
      </c>
      <c r="F62" s="139" t="s">
        <v>431</v>
      </c>
      <c r="G62" s="140" t="s">
        <v>401</v>
      </c>
      <c r="H62" s="142">
        <v>47274</v>
      </c>
      <c r="I62" s="143" t="s">
        <v>432</v>
      </c>
      <c r="J62" s="144"/>
      <c r="K62" s="140"/>
      <c r="L62" s="144"/>
      <c r="M62" s="140">
        <v>5</v>
      </c>
    </row>
    <row r="63" spans="1:13" ht="15.6" x14ac:dyDescent="0.3">
      <c r="A63" s="130" t="s">
        <v>177</v>
      </c>
      <c r="B63" s="131" t="s">
        <v>433</v>
      </c>
      <c r="C63" s="132" t="s">
        <v>434</v>
      </c>
      <c r="D63" s="131" t="s">
        <v>435</v>
      </c>
      <c r="E63" s="133" t="s">
        <v>436</v>
      </c>
      <c r="F63" s="131" t="s">
        <v>437</v>
      </c>
      <c r="G63" s="132" t="s">
        <v>142</v>
      </c>
      <c r="H63" s="134">
        <v>44035</v>
      </c>
      <c r="I63" s="135" t="s">
        <v>438</v>
      </c>
      <c r="J63" s="136"/>
      <c r="K63" s="132"/>
      <c r="L63" s="136"/>
      <c r="M63" s="137">
        <v>5</v>
      </c>
    </row>
    <row r="64" spans="1:13" ht="15.6" x14ac:dyDescent="0.3">
      <c r="A64" s="138" t="s">
        <v>177</v>
      </c>
      <c r="B64" s="139"/>
      <c r="C64" s="140" t="s">
        <v>439</v>
      </c>
      <c r="D64" s="139" t="s">
        <v>440</v>
      </c>
      <c r="E64" s="141" t="s">
        <v>441</v>
      </c>
      <c r="F64" s="139" t="s">
        <v>442</v>
      </c>
      <c r="G64" s="140" t="s">
        <v>142</v>
      </c>
      <c r="H64" s="142">
        <v>44087</v>
      </c>
      <c r="I64" s="143" t="s">
        <v>443</v>
      </c>
      <c r="J64" s="144"/>
      <c r="K64" s="140">
        <v>5</v>
      </c>
      <c r="L64" s="144">
        <v>10</v>
      </c>
      <c r="M64" s="140">
        <v>5</v>
      </c>
    </row>
    <row r="65" spans="1:13" ht="15.6" x14ac:dyDescent="0.3">
      <c r="A65" s="130" t="s">
        <v>177</v>
      </c>
      <c r="B65" s="131"/>
      <c r="C65" s="132" t="s">
        <v>444</v>
      </c>
      <c r="D65" s="131" t="s">
        <v>445</v>
      </c>
      <c r="E65" s="133" t="s">
        <v>446</v>
      </c>
      <c r="F65" s="131" t="s">
        <v>447</v>
      </c>
      <c r="G65" s="132" t="s">
        <v>142</v>
      </c>
      <c r="H65" s="134">
        <v>43953</v>
      </c>
      <c r="I65" s="135" t="s">
        <v>448</v>
      </c>
      <c r="J65" s="136"/>
      <c r="K65" s="132">
        <v>5</v>
      </c>
      <c r="L65" s="136"/>
      <c r="M65" s="137">
        <v>5</v>
      </c>
    </row>
    <row r="66" spans="1:13" ht="15.6" x14ac:dyDescent="0.3">
      <c r="A66" s="138" t="s">
        <v>177</v>
      </c>
      <c r="B66" s="139"/>
      <c r="C66" s="140" t="s">
        <v>449</v>
      </c>
      <c r="D66" s="139" t="s">
        <v>450</v>
      </c>
      <c r="E66" s="141" t="s">
        <v>451</v>
      </c>
      <c r="F66" s="139" t="s">
        <v>452</v>
      </c>
      <c r="G66" s="140" t="s">
        <v>142</v>
      </c>
      <c r="H66" s="142">
        <v>44502</v>
      </c>
      <c r="I66" s="143" t="s">
        <v>453</v>
      </c>
      <c r="J66" s="144"/>
      <c r="K66" s="140">
        <v>5</v>
      </c>
      <c r="L66" s="144">
        <v>5</v>
      </c>
      <c r="M66" s="140">
        <v>5</v>
      </c>
    </row>
    <row r="67" spans="1:13" ht="15.6" x14ac:dyDescent="0.3">
      <c r="A67" s="130" t="s">
        <v>177</v>
      </c>
      <c r="B67" s="131"/>
      <c r="C67" s="132" t="s">
        <v>454</v>
      </c>
      <c r="D67" s="131" t="s">
        <v>455</v>
      </c>
      <c r="E67" s="133" t="s">
        <v>456</v>
      </c>
      <c r="F67" s="131" t="s">
        <v>457</v>
      </c>
      <c r="G67" s="132" t="s">
        <v>142</v>
      </c>
      <c r="H67" s="134">
        <v>44906</v>
      </c>
      <c r="I67" s="135" t="s">
        <v>458</v>
      </c>
      <c r="J67" s="136"/>
      <c r="K67" s="132"/>
      <c r="L67" s="136"/>
      <c r="M67" s="137">
        <v>5</v>
      </c>
    </row>
    <row r="68" spans="1:13" ht="15.6" x14ac:dyDescent="0.3">
      <c r="A68" s="138" t="s">
        <v>177</v>
      </c>
      <c r="B68" s="139"/>
      <c r="C68" s="140" t="s">
        <v>459</v>
      </c>
      <c r="D68" s="139" t="s">
        <v>460</v>
      </c>
      <c r="E68" s="141" t="s">
        <v>461</v>
      </c>
      <c r="F68" s="139" t="s">
        <v>462</v>
      </c>
      <c r="G68" s="140" t="s">
        <v>142</v>
      </c>
      <c r="H68" s="142">
        <v>44646</v>
      </c>
      <c r="I68" s="143" t="s">
        <v>463</v>
      </c>
      <c r="J68" s="144"/>
      <c r="K68" s="140"/>
      <c r="L68" s="144"/>
      <c r="M68" s="140">
        <v>5</v>
      </c>
    </row>
    <row r="69" spans="1:13" ht="15.6" x14ac:dyDescent="0.3">
      <c r="A69" s="130" t="s">
        <v>177</v>
      </c>
      <c r="B69" s="131"/>
      <c r="C69" s="132" t="s">
        <v>464</v>
      </c>
      <c r="D69" s="131" t="s">
        <v>465</v>
      </c>
      <c r="E69" s="133" t="s">
        <v>466</v>
      </c>
      <c r="F69" s="131" t="s">
        <v>467</v>
      </c>
      <c r="G69" s="132" t="s">
        <v>142</v>
      </c>
      <c r="H69" s="134">
        <v>44281</v>
      </c>
      <c r="I69" s="135" t="s">
        <v>468</v>
      </c>
      <c r="J69" s="136"/>
      <c r="K69" s="132"/>
      <c r="L69" s="136"/>
      <c r="M69" s="137">
        <v>5</v>
      </c>
    </row>
    <row r="70" spans="1:13" ht="15.6" x14ac:dyDescent="0.3">
      <c r="A70" s="138" t="s">
        <v>177</v>
      </c>
      <c r="B70" s="139"/>
      <c r="C70" s="140" t="s">
        <v>469</v>
      </c>
      <c r="D70" s="139" t="s">
        <v>470</v>
      </c>
      <c r="E70" s="141" t="s">
        <v>471</v>
      </c>
      <c r="F70" s="139" t="s">
        <v>472</v>
      </c>
      <c r="G70" s="140" t="s">
        <v>142</v>
      </c>
      <c r="H70" s="142">
        <v>45804</v>
      </c>
      <c r="I70" s="143" t="s">
        <v>473</v>
      </c>
      <c r="J70" s="144"/>
      <c r="K70" s="140"/>
      <c r="L70" s="144"/>
      <c r="M70" s="140">
        <v>5</v>
      </c>
    </row>
    <row r="71" spans="1:13" ht="15.6" x14ac:dyDescent="0.3">
      <c r="A71" s="130" t="s">
        <v>177</v>
      </c>
      <c r="B71" s="131"/>
      <c r="C71" s="132" t="s">
        <v>474</v>
      </c>
      <c r="D71" s="131" t="s">
        <v>475</v>
      </c>
      <c r="E71" s="133" t="s">
        <v>476</v>
      </c>
      <c r="F71" s="131" t="s">
        <v>477</v>
      </c>
      <c r="G71" s="132" t="s">
        <v>142</v>
      </c>
      <c r="H71" s="134">
        <v>43607</v>
      </c>
      <c r="I71" s="135" t="s">
        <v>478</v>
      </c>
      <c r="J71" s="136"/>
      <c r="K71" s="132"/>
      <c r="L71" s="136"/>
      <c r="M71" s="137">
        <v>5</v>
      </c>
    </row>
    <row r="72" spans="1:13" ht="15.6" x14ac:dyDescent="0.3">
      <c r="A72" s="138" t="s">
        <v>177</v>
      </c>
      <c r="B72" s="139"/>
      <c r="C72" s="140" t="s">
        <v>479</v>
      </c>
      <c r="D72" s="139" t="s">
        <v>480</v>
      </c>
      <c r="E72" s="141" t="s">
        <v>481</v>
      </c>
      <c r="F72" s="139" t="s">
        <v>482</v>
      </c>
      <c r="G72" s="140" t="s">
        <v>142</v>
      </c>
      <c r="H72" s="142">
        <v>44135</v>
      </c>
      <c r="I72" s="143" t="s">
        <v>483</v>
      </c>
      <c r="J72" s="144"/>
      <c r="K72" s="140"/>
      <c r="L72" s="144"/>
      <c r="M72" s="140">
        <v>5</v>
      </c>
    </row>
    <row r="73" spans="1:13" ht="15.6" x14ac:dyDescent="0.3">
      <c r="A73" s="130" t="s">
        <v>177</v>
      </c>
      <c r="B73" s="131" t="s">
        <v>484</v>
      </c>
      <c r="C73" s="132" t="s">
        <v>485</v>
      </c>
      <c r="D73" s="131" t="s">
        <v>486</v>
      </c>
      <c r="E73" s="133" t="s">
        <v>487</v>
      </c>
      <c r="F73" s="131" t="s">
        <v>488</v>
      </c>
      <c r="G73" s="132" t="s">
        <v>401</v>
      </c>
      <c r="H73" s="134">
        <v>47012</v>
      </c>
      <c r="I73" s="135" t="s">
        <v>489</v>
      </c>
      <c r="J73" s="136"/>
      <c r="K73" s="132"/>
      <c r="L73" s="136"/>
      <c r="M73" s="137">
        <v>5</v>
      </c>
    </row>
    <row r="74" spans="1:13" ht="15.6" x14ac:dyDescent="0.3">
      <c r="A74" s="138" t="s">
        <v>177</v>
      </c>
      <c r="B74" s="139"/>
      <c r="C74" s="140" t="s">
        <v>490</v>
      </c>
      <c r="D74" s="139" t="s">
        <v>491</v>
      </c>
      <c r="E74" s="141" t="s">
        <v>492</v>
      </c>
      <c r="F74" s="139" t="s">
        <v>493</v>
      </c>
      <c r="G74" s="140" t="s">
        <v>494</v>
      </c>
      <c r="H74" s="142">
        <v>41018</v>
      </c>
      <c r="I74" s="143" t="s">
        <v>495</v>
      </c>
      <c r="J74" s="144">
        <v>5</v>
      </c>
      <c r="K74" s="140">
        <v>5</v>
      </c>
      <c r="L74" s="144">
        <v>5</v>
      </c>
      <c r="M74" s="140">
        <v>5</v>
      </c>
    </row>
    <row r="75" spans="1:13" ht="15.6" x14ac:dyDescent="0.3">
      <c r="A75" s="130" t="s">
        <v>177</v>
      </c>
      <c r="B75" s="131"/>
      <c r="C75" s="132" t="s">
        <v>496</v>
      </c>
      <c r="D75" s="131" t="s">
        <v>497</v>
      </c>
      <c r="E75" s="133" t="s">
        <v>498</v>
      </c>
      <c r="F75" s="131" t="s">
        <v>499</v>
      </c>
      <c r="G75" s="132" t="s">
        <v>142</v>
      </c>
      <c r="H75" s="134">
        <v>45237</v>
      </c>
      <c r="I75" s="135" t="s">
        <v>500</v>
      </c>
      <c r="J75" s="136"/>
      <c r="K75" s="132">
        <v>5</v>
      </c>
      <c r="L75" s="136"/>
      <c r="M75" s="137">
        <v>5</v>
      </c>
    </row>
    <row r="76" spans="1:13" ht="15.6" x14ac:dyDescent="0.3">
      <c r="A76" s="138" t="s">
        <v>177</v>
      </c>
      <c r="B76" s="139"/>
      <c r="C76" s="140" t="s">
        <v>501</v>
      </c>
      <c r="D76" s="139" t="s">
        <v>502</v>
      </c>
      <c r="E76" s="141" t="s">
        <v>503</v>
      </c>
      <c r="F76" s="139" t="s">
        <v>504</v>
      </c>
      <c r="G76" s="140" t="s">
        <v>142</v>
      </c>
      <c r="H76" s="142">
        <v>45324</v>
      </c>
      <c r="I76" s="143" t="s">
        <v>505</v>
      </c>
      <c r="J76" s="144">
        <v>5</v>
      </c>
      <c r="K76" s="140">
        <v>5</v>
      </c>
      <c r="L76" s="144">
        <v>5</v>
      </c>
      <c r="M76" s="140">
        <v>5</v>
      </c>
    </row>
    <row r="77" spans="1:13" ht="15.6" x14ac:dyDescent="0.3">
      <c r="A77" s="130" t="s">
        <v>177</v>
      </c>
      <c r="B77" s="131" t="s">
        <v>506</v>
      </c>
      <c r="C77" s="132" t="s">
        <v>507</v>
      </c>
      <c r="D77" s="131" t="s">
        <v>508</v>
      </c>
      <c r="E77" s="133" t="s">
        <v>509</v>
      </c>
      <c r="F77" s="131" t="s">
        <v>510</v>
      </c>
      <c r="G77" s="132" t="s">
        <v>511</v>
      </c>
      <c r="H77" s="134">
        <v>48858</v>
      </c>
      <c r="I77" s="135" t="s">
        <v>512</v>
      </c>
      <c r="J77" s="136"/>
      <c r="K77" s="132"/>
      <c r="L77" s="136"/>
      <c r="M77" s="137">
        <v>5</v>
      </c>
    </row>
    <row r="78" spans="1:13" ht="15.6" x14ac:dyDescent="0.3">
      <c r="A78" s="138" t="s">
        <v>177</v>
      </c>
      <c r="B78" s="139"/>
      <c r="C78" s="140" t="s">
        <v>513</v>
      </c>
      <c r="D78" s="139" t="s">
        <v>514</v>
      </c>
      <c r="E78" s="141" t="s">
        <v>515</v>
      </c>
      <c r="F78" s="139" t="s">
        <v>516</v>
      </c>
      <c r="G78" s="140" t="s">
        <v>511</v>
      </c>
      <c r="H78" s="142">
        <v>48661</v>
      </c>
      <c r="I78" s="143" t="s">
        <v>517</v>
      </c>
      <c r="J78" s="144"/>
      <c r="K78" s="140"/>
      <c r="L78" s="144"/>
      <c r="M78" s="140">
        <v>5</v>
      </c>
    </row>
    <row r="79" spans="1:13" ht="15.6" x14ac:dyDescent="0.3">
      <c r="A79" s="130" t="s">
        <v>177</v>
      </c>
      <c r="B79" s="131"/>
      <c r="C79" s="132" t="s">
        <v>518</v>
      </c>
      <c r="D79" s="131" t="s">
        <v>519</v>
      </c>
      <c r="E79" s="133" t="s">
        <v>520</v>
      </c>
      <c r="F79" s="131" t="s">
        <v>521</v>
      </c>
      <c r="G79" s="132" t="s">
        <v>511</v>
      </c>
      <c r="H79" s="134">
        <v>49753</v>
      </c>
      <c r="I79" s="135" t="s">
        <v>522</v>
      </c>
      <c r="J79" s="136"/>
      <c r="K79" s="132"/>
      <c r="L79" s="136"/>
      <c r="M79" s="137">
        <v>5</v>
      </c>
    </row>
    <row r="80" spans="1:13" ht="15.6" x14ac:dyDescent="0.3">
      <c r="A80" s="138" t="s">
        <v>177</v>
      </c>
      <c r="B80" s="139"/>
      <c r="C80" s="140" t="s">
        <v>523</v>
      </c>
      <c r="D80" s="139" t="s">
        <v>524</v>
      </c>
      <c r="E80" s="141" t="s">
        <v>525</v>
      </c>
      <c r="F80" s="139" t="s">
        <v>526</v>
      </c>
      <c r="G80" s="140" t="s">
        <v>511</v>
      </c>
      <c r="H80" s="142">
        <v>49512</v>
      </c>
      <c r="I80" s="143" t="s">
        <v>527</v>
      </c>
      <c r="J80" s="144"/>
      <c r="K80" s="140"/>
      <c r="L80" s="144"/>
      <c r="M80" s="140">
        <v>5</v>
      </c>
    </row>
    <row r="81" spans="1:13" ht="15.6" x14ac:dyDescent="0.3">
      <c r="A81" s="130" t="s">
        <v>177</v>
      </c>
      <c r="B81" s="131"/>
      <c r="C81" s="132" t="s">
        <v>528</v>
      </c>
      <c r="D81" s="131" t="s">
        <v>529</v>
      </c>
      <c r="E81" s="133" t="s">
        <v>530</v>
      </c>
      <c r="F81" s="131" t="s">
        <v>531</v>
      </c>
      <c r="G81" s="132" t="s">
        <v>511</v>
      </c>
      <c r="H81" s="134">
        <v>49441</v>
      </c>
      <c r="I81" s="135" t="s">
        <v>532</v>
      </c>
      <c r="J81" s="136"/>
      <c r="K81" s="132"/>
      <c r="L81" s="136"/>
      <c r="M81" s="137">
        <v>5</v>
      </c>
    </row>
    <row r="82" spans="1:13" ht="15.6" x14ac:dyDescent="0.3">
      <c r="A82" s="138" t="s">
        <v>177</v>
      </c>
      <c r="B82" s="139"/>
      <c r="C82" s="140" t="s">
        <v>533</v>
      </c>
      <c r="D82" s="139" t="s">
        <v>534</v>
      </c>
      <c r="E82" s="141" t="s">
        <v>535</v>
      </c>
      <c r="F82" s="139" t="s">
        <v>536</v>
      </c>
      <c r="G82" s="140" t="s">
        <v>511</v>
      </c>
      <c r="H82" s="142">
        <v>49022</v>
      </c>
      <c r="I82" s="143" t="s">
        <v>537</v>
      </c>
      <c r="J82" s="144"/>
      <c r="K82" s="140"/>
      <c r="L82" s="144"/>
      <c r="M82" s="140">
        <v>5</v>
      </c>
    </row>
    <row r="83" spans="1:13" ht="15.6" x14ac:dyDescent="0.3">
      <c r="A83" s="130" t="s">
        <v>177</v>
      </c>
      <c r="B83" s="131"/>
      <c r="C83" s="132" t="s">
        <v>538</v>
      </c>
      <c r="D83" s="131" t="s">
        <v>539</v>
      </c>
      <c r="E83" s="133" t="s">
        <v>540</v>
      </c>
      <c r="F83" s="131" t="s">
        <v>541</v>
      </c>
      <c r="G83" s="132" t="s">
        <v>511</v>
      </c>
      <c r="H83" s="134">
        <v>49001</v>
      </c>
      <c r="I83" s="135" t="s">
        <v>542</v>
      </c>
      <c r="J83" s="136"/>
      <c r="K83" s="132"/>
      <c r="L83" s="136"/>
      <c r="M83" s="137">
        <v>5</v>
      </c>
    </row>
    <row r="84" spans="1:13" ht="15.6" x14ac:dyDescent="0.3">
      <c r="A84" s="138" t="s">
        <v>177</v>
      </c>
      <c r="B84" s="139"/>
      <c r="C84" s="140" t="s">
        <v>543</v>
      </c>
      <c r="D84" s="139" t="s">
        <v>544</v>
      </c>
      <c r="E84" s="141" t="s">
        <v>545</v>
      </c>
      <c r="F84" s="139" t="s">
        <v>546</v>
      </c>
      <c r="G84" s="140" t="s">
        <v>511</v>
      </c>
      <c r="H84" s="142">
        <v>49036</v>
      </c>
      <c r="I84" s="143" t="s">
        <v>547</v>
      </c>
      <c r="J84" s="144"/>
      <c r="K84" s="140"/>
      <c r="L84" s="144"/>
      <c r="M84" s="140">
        <v>5</v>
      </c>
    </row>
    <row r="85" spans="1:13" ht="15.6" x14ac:dyDescent="0.3">
      <c r="A85" s="130" t="s">
        <v>177</v>
      </c>
      <c r="B85" s="131"/>
      <c r="C85" s="132" t="s">
        <v>548</v>
      </c>
      <c r="D85" s="131" t="s">
        <v>549</v>
      </c>
      <c r="E85" s="133" t="s">
        <v>550</v>
      </c>
      <c r="F85" s="131" t="s">
        <v>551</v>
      </c>
      <c r="G85" s="132" t="s">
        <v>511</v>
      </c>
      <c r="H85" s="134">
        <v>49685</v>
      </c>
      <c r="I85" s="135" t="s">
        <v>552</v>
      </c>
      <c r="J85" s="136"/>
      <c r="K85" s="132"/>
      <c r="L85" s="136"/>
      <c r="M85" s="137">
        <v>5</v>
      </c>
    </row>
    <row r="86" spans="1:13" ht="15.6" x14ac:dyDescent="0.3">
      <c r="A86" s="138" t="s">
        <v>177</v>
      </c>
      <c r="B86" s="139"/>
      <c r="C86" s="140" t="s">
        <v>553</v>
      </c>
      <c r="D86" s="139" t="s">
        <v>554</v>
      </c>
      <c r="E86" s="141" t="s">
        <v>555</v>
      </c>
      <c r="F86" s="139" t="s">
        <v>556</v>
      </c>
      <c r="G86" s="140" t="s">
        <v>511</v>
      </c>
      <c r="H86" s="142">
        <v>49740</v>
      </c>
      <c r="I86" s="143" t="s">
        <v>557</v>
      </c>
      <c r="J86" s="144">
        <v>2</v>
      </c>
      <c r="K86" s="140">
        <v>2</v>
      </c>
      <c r="L86" s="144">
        <v>1</v>
      </c>
      <c r="M86" s="140">
        <v>5</v>
      </c>
    </row>
    <row r="87" spans="1:13" ht="15.6" x14ac:dyDescent="0.3">
      <c r="A87" s="130" t="s">
        <v>177</v>
      </c>
      <c r="B87" s="131" t="s">
        <v>558</v>
      </c>
      <c r="C87" s="132" t="s">
        <v>559</v>
      </c>
      <c r="D87" s="131" t="s">
        <v>560</v>
      </c>
      <c r="E87" s="133" t="s">
        <v>561</v>
      </c>
      <c r="F87" s="131" t="s">
        <v>562</v>
      </c>
      <c r="G87" s="132" t="s">
        <v>511</v>
      </c>
      <c r="H87" s="134">
        <v>48601</v>
      </c>
      <c r="I87" s="135" t="s">
        <v>563</v>
      </c>
      <c r="J87" s="136"/>
      <c r="K87" s="132"/>
      <c r="L87" s="136"/>
      <c r="M87" s="137">
        <v>5</v>
      </c>
    </row>
    <row r="88" spans="1:13" ht="15.6" x14ac:dyDescent="0.3">
      <c r="A88" s="138" t="s">
        <v>177</v>
      </c>
      <c r="B88" s="139"/>
      <c r="C88" s="140" t="s">
        <v>564</v>
      </c>
      <c r="D88" s="139" t="s">
        <v>565</v>
      </c>
      <c r="E88" s="141" t="s">
        <v>566</v>
      </c>
      <c r="F88" s="139" t="s">
        <v>567</v>
      </c>
      <c r="G88" s="140" t="s">
        <v>511</v>
      </c>
      <c r="H88" s="142">
        <v>48906</v>
      </c>
      <c r="I88" s="143" t="s">
        <v>568</v>
      </c>
      <c r="J88" s="144"/>
      <c r="K88" s="140"/>
      <c r="L88" s="144"/>
      <c r="M88" s="140">
        <v>5</v>
      </c>
    </row>
    <row r="89" spans="1:13" ht="15.6" x14ac:dyDescent="0.3">
      <c r="A89" s="130" t="s">
        <v>177</v>
      </c>
      <c r="B89" s="131"/>
      <c r="C89" s="132" t="s">
        <v>569</v>
      </c>
      <c r="D89" s="131" t="s">
        <v>570</v>
      </c>
      <c r="E89" s="133" t="s">
        <v>571</v>
      </c>
      <c r="F89" s="131" t="s">
        <v>572</v>
      </c>
      <c r="G89" s="132" t="s">
        <v>511</v>
      </c>
      <c r="H89" s="134">
        <v>48074</v>
      </c>
      <c r="I89" s="135" t="s">
        <v>573</v>
      </c>
      <c r="J89" s="136">
        <v>5</v>
      </c>
      <c r="K89" s="132"/>
      <c r="L89" s="136"/>
      <c r="M89" s="137">
        <v>5</v>
      </c>
    </row>
    <row r="90" spans="1:13" ht="15.6" x14ac:dyDescent="0.3">
      <c r="A90" s="138" t="s">
        <v>177</v>
      </c>
      <c r="B90" s="139"/>
      <c r="C90" s="140" t="s">
        <v>574</v>
      </c>
      <c r="D90" s="139" t="s">
        <v>575</v>
      </c>
      <c r="E90" s="141" t="s">
        <v>576</v>
      </c>
      <c r="F90" s="139" t="s">
        <v>577</v>
      </c>
      <c r="G90" s="140" t="s">
        <v>511</v>
      </c>
      <c r="H90" s="142">
        <v>48342</v>
      </c>
      <c r="I90" s="143" t="s">
        <v>578</v>
      </c>
      <c r="J90" s="144">
        <v>4</v>
      </c>
      <c r="K90" s="140"/>
      <c r="L90" s="144"/>
      <c r="M90" s="140">
        <v>5</v>
      </c>
    </row>
    <row r="91" spans="1:13" ht="15.6" x14ac:dyDescent="0.3">
      <c r="A91" s="130" t="s">
        <v>177</v>
      </c>
      <c r="B91" s="131"/>
      <c r="C91" s="132" t="s">
        <v>579</v>
      </c>
      <c r="D91" s="131" t="s">
        <v>580</v>
      </c>
      <c r="E91" s="133" t="s">
        <v>581</v>
      </c>
      <c r="F91" s="131" t="s">
        <v>582</v>
      </c>
      <c r="G91" s="132" t="s">
        <v>511</v>
      </c>
      <c r="H91" s="134">
        <v>48207</v>
      </c>
      <c r="I91" s="135" t="s">
        <v>583</v>
      </c>
      <c r="J91" s="136">
        <v>6</v>
      </c>
      <c r="K91" s="132"/>
      <c r="L91" s="136"/>
      <c r="M91" s="137">
        <v>5</v>
      </c>
    </row>
    <row r="92" spans="1:13" ht="15.6" x14ac:dyDescent="0.3">
      <c r="A92" s="138" t="s">
        <v>177</v>
      </c>
      <c r="B92" s="139"/>
      <c r="C92" s="140" t="s">
        <v>584</v>
      </c>
      <c r="D92" s="139" t="s">
        <v>585</v>
      </c>
      <c r="E92" s="141" t="s">
        <v>586</v>
      </c>
      <c r="F92" s="139" t="s">
        <v>587</v>
      </c>
      <c r="G92" s="140" t="s">
        <v>511</v>
      </c>
      <c r="H92" s="142">
        <v>48160</v>
      </c>
      <c r="I92" s="143" t="s">
        <v>588</v>
      </c>
      <c r="J92" s="144">
        <v>1</v>
      </c>
      <c r="K92" s="140"/>
      <c r="L92" s="144"/>
      <c r="M92" s="140">
        <v>5</v>
      </c>
    </row>
    <row r="93" spans="1:13" ht="15.6" x14ac:dyDescent="0.3">
      <c r="A93" s="130" t="s">
        <v>177</v>
      </c>
      <c r="B93" s="131"/>
      <c r="C93" s="132" t="s">
        <v>589</v>
      </c>
      <c r="D93" s="131" t="s">
        <v>590</v>
      </c>
      <c r="E93" s="133" t="s">
        <v>591</v>
      </c>
      <c r="F93" s="131" t="s">
        <v>592</v>
      </c>
      <c r="G93" s="132" t="s">
        <v>511</v>
      </c>
      <c r="H93" s="134">
        <v>48843</v>
      </c>
      <c r="I93" s="135" t="s">
        <v>593</v>
      </c>
      <c r="J93" s="136">
        <v>14</v>
      </c>
      <c r="K93" s="132"/>
      <c r="L93" s="136"/>
      <c r="M93" s="137">
        <v>5</v>
      </c>
    </row>
    <row r="94" spans="1:13" ht="15.6" x14ac:dyDescent="0.3">
      <c r="A94" s="151" t="s">
        <v>177</v>
      </c>
      <c r="B94" s="139"/>
      <c r="C94" s="140" t="s">
        <v>594</v>
      </c>
      <c r="D94" s="139" t="s">
        <v>595</v>
      </c>
      <c r="E94" s="141" t="s">
        <v>596</v>
      </c>
      <c r="F94" s="139" t="s">
        <v>597</v>
      </c>
      <c r="G94" s="140" t="s">
        <v>511</v>
      </c>
      <c r="H94" s="142">
        <v>48507</v>
      </c>
      <c r="I94" s="143" t="s">
        <v>598</v>
      </c>
      <c r="J94" s="144"/>
      <c r="K94" s="140"/>
      <c r="L94" s="144"/>
      <c r="M94" s="140">
        <v>5</v>
      </c>
    </row>
    <row r="95" spans="1:13" ht="15.6" x14ac:dyDescent="0.3">
      <c r="A95" s="130" t="s">
        <v>599</v>
      </c>
      <c r="B95" s="146"/>
      <c r="C95" s="146"/>
      <c r="D95" s="146"/>
      <c r="E95" s="146"/>
      <c r="F95" s="146"/>
      <c r="G95" s="146"/>
      <c r="H95" s="146"/>
      <c r="I95" s="147"/>
      <c r="J95" s="148">
        <f>SUM(J14:J94)</f>
        <v>68</v>
      </c>
      <c r="K95" s="148">
        <f>SUM(K14:K94)</f>
        <v>149</v>
      </c>
      <c r="L95" s="148">
        <f>SUM(L14:L94)</f>
        <v>70</v>
      </c>
      <c r="M95" s="148">
        <f>SUM(M14:M94)</f>
        <v>400</v>
      </c>
    </row>
    <row r="96" spans="1:13" ht="15.6" x14ac:dyDescent="0.3">
      <c r="A96" s="141"/>
      <c r="B96" s="141"/>
      <c r="C96" s="141"/>
      <c r="D96" s="141"/>
      <c r="E96" s="141"/>
      <c r="F96" s="141"/>
      <c r="G96" s="141"/>
      <c r="H96" s="141"/>
      <c r="I96" s="152"/>
      <c r="J96" s="144"/>
      <c r="K96" s="140"/>
      <c r="L96" s="144"/>
      <c r="M96" s="140"/>
    </row>
    <row r="97" spans="1:13" ht="15.6" x14ac:dyDescent="0.3">
      <c r="A97" s="130" t="s">
        <v>600</v>
      </c>
      <c r="B97" s="131" t="s">
        <v>601</v>
      </c>
      <c r="C97" s="132" t="s">
        <v>602</v>
      </c>
      <c r="D97" s="131" t="s">
        <v>603</v>
      </c>
      <c r="E97" s="133" t="s">
        <v>604</v>
      </c>
      <c r="F97" s="131" t="s">
        <v>605</v>
      </c>
      <c r="G97" s="132" t="s">
        <v>606</v>
      </c>
      <c r="H97" s="134">
        <v>72903</v>
      </c>
      <c r="I97" s="135" t="s">
        <v>607</v>
      </c>
      <c r="J97" s="136"/>
      <c r="K97" s="132">
        <v>1</v>
      </c>
      <c r="L97" s="136"/>
      <c r="M97" s="137">
        <v>2</v>
      </c>
    </row>
    <row r="98" spans="1:13" ht="15.6" x14ac:dyDescent="0.3">
      <c r="A98" s="138" t="s">
        <v>600</v>
      </c>
      <c r="B98" s="139"/>
      <c r="C98" s="140" t="s">
        <v>608</v>
      </c>
      <c r="D98" s="139" t="s">
        <v>609</v>
      </c>
      <c r="E98" s="141" t="s">
        <v>610</v>
      </c>
      <c r="F98" s="139" t="s">
        <v>611</v>
      </c>
      <c r="G98" s="140" t="s">
        <v>606</v>
      </c>
      <c r="H98" s="142">
        <v>72764</v>
      </c>
      <c r="I98" s="143" t="s">
        <v>607</v>
      </c>
      <c r="J98" s="144"/>
      <c r="K98" s="140"/>
      <c r="L98" s="144"/>
      <c r="M98" s="140">
        <v>2</v>
      </c>
    </row>
    <row r="99" spans="1:13" ht="15.6" x14ac:dyDescent="0.3">
      <c r="A99" s="130" t="s">
        <v>600</v>
      </c>
      <c r="B99" s="131"/>
      <c r="C99" s="132" t="s">
        <v>612</v>
      </c>
      <c r="D99" s="131" t="s">
        <v>613</v>
      </c>
      <c r="E99" s="133" t="s">
        <v>614</v>
      </c>
      <c r="F99" s="131" t="s">
        <v>615</v>
      </c>
      <c r="G99" s="132" t="s">
        <v>606</v>
      </c>
      <c r="H99" s="134">
        <v>72113</v>
      </c>
      <c r="I99" s="135" t="s">
        <v>607</v>
      </c>
      <c r="J99" s="136"/>
      <c r="K99" s="132"/>
      <c r="L99" s="136"/>
      <c r="M99" s="137">
        <v>2</v>
      </c>
    </row>
    <row r="100" spans="1:13" ht="15.6" x14ac:dyDescent="0.3">
      <c r="A100" s="138" t="s">
        <v>600</v>
      </c>
      <c r="B100" s="139"/>
      <c r="C100" s="140" t="s">
        <v>616</v>
      </c>
      <c r="D100" s="139" t="s">
        <v>617</v>
      </c>
      <c r="E100" s="141" t="s">
        <v>618</v>
      </c>
      <c r="F100" s="139" t="s">
        <v>619</v>
      </c>
      <c r="G100" s="140" t="s">
        <v>606</v>
      </c>
      <c r="H100" s="142">
        <v>72401</v>
      </c>
      <c r="I100" s="143" t="s">
        <v>607</v>
      </c>
      <c r="J100" s="144"/>
      <c r="K100" s="140"/>
      <c r="L100" s="144"/>
      <c r="M100" s="140">
        <v>2</v>
      </c>
    </row>
    <row r="101" spans="1:13" ht="15.6" x14ac:dyDescent="0.3">
      <c r="A101" s="130" t="s">
        <v>600</v>
      </c>
      <c r="B101" s="131"/>
      <c r="C101" s="132" t="s">
        <v>620</v>
      </c>
      <c r="D101" s="131" t="s">
        <v>621</v>
      </c>
      <c r="E101" s="133" t="s">
        <v>622</v>
      </c>
      <c r="F101" s="131" t="s">
        <v>623</v>
      </c>
      <c r="G101" s="132" t="s">
        <v>624</v>
      </c>
      <c r="H101" s="134">
        <v>38801</v>
      </c>
      <c r="I101" s="135" t="s">
        <v>607</v>
      </c>
      <c r="J101" s="136"/>
      <c r="K101" s="132"/>
      <c r="L101" s="136"/>
      <c r="M101" s="137">
        <v>2</v>
      </c>
    </row>
    <row r="102" spans="1:13" ht="15.6" x14ac:dyDescent="0.3">
      <c r="A102" s="138" t="s">
        <v>600</v>
      </c>
      <c r="B102" s="139"/>
      <c r="C102" s="140" t="s">
        <v>625</v>
      </c>
      <c r="D102" s="139" t="s">
        <v>626</v>
      </c>
      <c r="E102" s="141" t="s">
        <v>627</v>
      </c>
      <c r="F102" s="139" t="s">
        <v>628</v>
      </c>
      <c r="G102" s="140" t="s">
        <v>629</v>
      </c>
      <c r="H102" s="142">
        <v>38017</v>
      </c>
      <c r="I102" s="143" t="s">
        <v>607</v>
      </c>
      <c r="J102" s="144"/>
      <c r="K102" s="140"/>
      <c r="L102" s="144"/>
      <c r="M102" s="140">
        <v>2</v>
      </c>
    </row>
    <row r="103" spans="1:13" ht="15.6" x14ac:dyDescent="0.3">
      <c r="A103" s="130" t="s">
        <v>600</v>
      </c>
      <c r="B103" s="131" t="s">
        <v>630</v>
      </c>
      <c r="C103" s="132" t="s">
        <v>631</v>
      </c>
      <c r="D103" s="131" t="s">
        <v>632</v>
      </c>
      <c r="E103" s="133" t="s">
        <v>633</v>
      </c>
      <c r="F103" s="131" t="s">
        <v>634</v>
      </c>
      <c r="G103" s="132" t="s">
        <v>160</v>
      </c>
      <c r="H103" s="134">
        <v>32809</v>
      </c>
      <c r="I103" s="135" t="s">
        <v>635</v>
      </c>
      <c r="J103" s="136"/>
      <c r="K103" s="132">
        <v>4</v>
      </c>
      <c r="L103" s="136"/>
      <c r="M103" s="137">
        <v>5</v>
      </c>
    </row>
    <row r="104" spans="1:13" ht="15.6" x14ac:dyDescent="0.3">
      <c r="A104" s="138" t="s">
        <v>600</v>
      </c>
      <c r="B104" s="139"/>
      <c r="C104" s="140" t="s">
        <v>636</v>
      </c>
      <c r="D104" s="139" t="s">
        <v>637</v>
      </c>
      <c r="E104" s="141" t="s">
        <v>638</v>
      </c>
      <c r="F104" s="139" t="s">
        <v>639</v>
      </c>
      <c r="G104" s="140" t="s">
        <v>160</v>
      </c>
      <c r="H104" s="142">
        <v>32114</v>
      </c>
      <c r="I104" s="143" t="s">
        <v>640</v>
      </c>
      <c r="J104" s="144"/>
      <c r="K104" s="140"/>
      <c r="L104" s="144"/>
      <c r="M104" s="140">
        <v>2</v>
      </c>
    </row>
    <row r="105" spans="1:13" ht="15.6" x14ac:dyDescent="0.3">
      <c r="A105" s="130" t="s">
        <v>600</v>
      </c>
      <c r="B105" s="131"/>
      <c r="C105" s="132" t="s">
        <v>641</v>
      </c>
      <c r="D105" s="131" t="s">
        <v>642</v>
      </c>
      <c r="E105" s="133" t="s">
        <v>643</v>
      </c>
      <c r="F105" s="131" t="s">
        <v>644</v>
      </c>
      <c r="G105" s="132" t="s">
        <v>160</v>
      </c>
      <c r="H105" s="134">
        <v>32653</v>
      </c>
      <c r="I105" s="135" t="s">
        <v>645</v>
      </c>
      <c r="J105" s="136"/>
      <c r="K105" s="132"/>
      <c r="L105" s="136"/>
      <c r="M105" s="137">
        <v>2</v>
      </c>
    </row>
    <row r="106" spans="1:13" ht="15.6" x14ac:dyDescent="0.3">
      <c r="A106" s="138" t="s">
        <v>600</v>
      </c>
      <c r="B106" s="139"/>
      <c r="C106" s="140" t="s">
        <v>646</v>
      </c>
      <c r="D106" s="139" t="s">
        <v>647</v>
      </c>
      <c r="E106" s="141" t="s">
        <v>648</v>
      </c>
      <c r="F106" s="139" t="s">
        <v>649</v>
      </c>
      <c r="G106" s="140" t="s">
        <v>160</v>
      </c>
      <c r="H106" s="142">
        <v>32934</v>
      </c>
      <c r="I106" s="143" t="s">
        <v>650</v>
      </c>
      <c r="J106" s="144"/>
      <c r="K106" s="140"/>
      <c r="L106" s="144"/>
      <c r="M106" s="140">
        <v>2</v>
      </c>
    </row>
    <row r="107" spans="1:13" ht="15.6" x14ac:dyDescent="0.3">
      <c r="A107" s="130" t="s">
        <v>600</v>
      </c>
      <c r="B107" s="131"/>
      <c r="C107" s="132" t="s">
        <v>651</v>
      </c>
      <c r="D107" s="131" t="s">
        <v>652</v>
      </c>
      <c r="E107" s="133" t="s">
        <v>653</v>
      </c>
      <c r="F107" s="131" t="s">
        <v>654</v>
      </c>
      <c r="G107" s="132" t="s">
        <v>160</v>
      </c>
      <c r="H107" s="134">
        <v>34474</v>
      </c>
      <c r="I107" s="135" t="s">
        <v>655</v>
      </c>
      <c r="J107" s="136"/>
      <c r="K107" s="132"/>
      <c r="L107" s="136"/>
      <c r="M107" s="137">
        <v>2</v>
      </c>
    </row>
    <row r="108" spans="1:13" ht="15.6" x14ac:dyDescent="0.3">
      <c r="A108" s="138" t="s">
        <v>600</v>
      </c>
      <c r="B108" s="139"/>
      <c r="C108" s="140" t="s">
        <v>656</v>
      </c>
      <c r="D108" s="139" t="s">
        <v>657</v>
      </c>
      <c r="E108" s="141" t="s">
        <v>658</v>
      </c>
      <c r="F108" s="139" t="s">
        <v>659</v>
      </c>
      <c r="G108" s="140" t="s">
        <v>160</v>
      </c>
      <c r="H108" s="142">
        <v>33880</v>
      </c>
      <c r="I108" s="143" t="s">
        <v>660</v>
      </c>
      <c r="J108" s="144"/>
      <c r="K108" s="140"/>
      <c r="L108" s="144"/>
      <c r="M108" s="140">
        <v>2</v>
      </c>
    </row>
    <row r="109" spans="1:13" ht="15.6" x14ac:dyDescent="0.3">
      <c r="A109" s="130" t="s">
        <v>600</v>
      </c>
      <c r="B109" s="131" t="s">
        <v>661</v>
      </c>
      <c r="C109" s="132" t="s">
        <v>662</v>
      </c>
      <c r="D109" s="131" t="s">
        <v>663</v>
      </c>
      <c r="E109" s="133" t="s">
        <v>664</v>
      </c>
      <c r="F109" s="131" t="s">
        <v>665</v>
      </c>
      <c r="G109" s="132" t="s">
        <v>167</v>
      </c>
      <c r="H109" s="134">
        <v>29646</v>
      </c>
      <c r="I109" s="135" t="s">
        <v>666</v>
      </c>
      <c r="J109" s="136"/>
      <c r="K109" s="132">
        <v>5</v>
      </c>
      <c r="L109" s="136">
        <v>5</v>
      </c>
      <c r="M109" s="137"/>
    </row>
    <row r="110" spans="1:13" ht="15.6" x14ac:dyDescent="0.3">
      <c r="A110" s="138" t="s">
        <v>600</v>
      </c>
      <c r="B110" s="139"/>
      <c r="C110" s="140" t="s">
        <v>667</v>
      </c>
      <c r="D110" s="139" t="s">
        <v>668</v>
      </c>
      <c r="E110" s="141" t="s">
        <v>669</v>
      </c>
      <c r="F110" s="139" t="s">
        <v>670</v>
      </c>
      <c r="G110" s="140" t="s">
        <v>167</v>
      </c>
      <c r="H110" s="142">
        <v>29625</v>
      </c>
      <c r="I110" s="143" t="s">
        <v>280</v>
      </c>
      <c r="J110" s="144"/>
      <c r="K110" s="140">
        <v>5</v>
      </c>
      <c r="L110" s="144">
        <v>5</v>
      </c>
      <c r="M110" s="140">
        <v>2</v>
      </c>
    </row>
    <row r="111" spans="1:13" ht="15.6" x14ac:dyDescent="0.3">
      <c r="A111" s="130" t="s">
        <v>600</v>
      </c>
      <c r="B111" s="131"/>
      <c r="C111" s="132" t="s">
        <v>671</v>
      </c>
      <c r="D111" s="131" t="s">
        <v>672</v>
      </c>
      <c r="E111" s="133" t="s">
        <v>673</v>
      </c>
      <c r="F111" s="131" t="s">
        <v>674</v>
      </c>
      <c r="G111" s="132" t="s">
        <v>167</v>
      </c>
      <c r="H111" s="134">
        <v>29203</v>
      </c>
      <c r="I111" s="135" t="s">
        <v>675</v>
      </c>
      <c r="J111" s="136"/>
      <c r="K111" s="132">
        <v>25</v>
      </c>
      <c r="L111" s="136">
        <v>10</v>
      </c>
      <c r="M111" s="137">
        <v>2</v>
      </c>
    </row>
    <row r="112" spans="1:13" ht="15.6" x14ac:dyDescent="0.3">
      <c r="A112" s="138" t="s">
        <v>600</v>
      </c>
      <c r="B112" s="139"/>
      <c r="C112" s="140" t="s">
        <v>676</v>
      </c>
      <c r="D112" s="139" t="s">
        <v>677</v>
      </c>
      <c r="E112" s="141" t="s">
        <v>678</v>
      </c>
      <c r="F112" s="139" t="s">
        <v>679</v>
      </c>
      <c r="G112" s="140" t="s">
        <v>167</v>
      </c>
      <c r="H112" s="142">
        <v>29483</v>
      </c>
      <c r="I112" s="143" t="s">
        <v>680</v>
      </c>
      <c r="J112" s="144"/>
      <c r="K112" s="140">
        <v>10</v>
      </c>
      <c r="L112" s="144">
        <v>5</v>
      </c>
      <c r="M112" s="140">
        <v>2</v>
      </c>
    </row>
    <row r="113" spans="1:13" ht="15.6" x14ac:dyDescent="0.3">
      <c r="A113" s="130" t="s">
        <v>600</v>
      </c>
      <c r="B113" s="131"/>
      <c r="C113" s="132" t="s">
        <v>681</v>
      </c>
      <c r="D113" s="131" t="s">
        <v>682</v>
      </c>
      <c r="E113" s="133" t="s">
        <v>683</v>
      </c>
      <c r="F113" s="131" t="s">
        <v>684</v>
      </c>
      <c r="G113" s="132" t="s">
        <v>685</v>
      </c>
      <c r="H113" s="134">
        <v>30439</v>
      </c>
      <c r="I113" s="135" t="s">
        <v>686</v>
      </c>
      <c r="J113" s="136"/>
      <c r="K113" s="132">
        <v>5</v>
      </c>
      <c r="L113" s="136">
        <v>5</v>
      </c>
      <c r="M113" s="137"/>
    </row>
    <row r="114" spans="1:13" ht="15.6" x14ac:dyDescent="0.3">
      <c r="A114" s="138" t="s">
        <v>600</v>
      </c>
      <c r="B114" s="139"/>
      <c r="C114" s="140" t="s">
        <v>687</v>
      </c>
      <c r="D114" s="139" t="s">
        <v>688</v>
      </c>
      <c r="E114" s="141" t="s">
        <v>689</v>
      </c>
      <c r="F114" s="139" t="s">
        <v>690</v>
      </c>
      <c r="G114" s="140" t="s">
        <v>167</v>
      </c>
      <c r="H114" s="142">
        <v>29730</v>
      </c>
      <c r="I114" s="143" t="s">
        <v>691</v>
      </c>
      <c r="J114" s="144"/>
      <c r="K114" s="140">
        <v>5</v>
      </c>
      <c r="L114" s="144">
        <v>5</v>
      </c>
      <c r="M114" s="140">
        <v>2</v>
      </c>
    </row>
    <row r="115" spans="1:13" ht="15.6" x14ac:dyDescent="0.3">
      <c r="A115" s="130" t="s">
        <v>600</v>
      </c>
      <c r="B115" s="131"/>
      <c r="C115" s="132" t="s">
        <v>692</v>
      </c>
      <c r="D115" s="131" t="s">
        <v>693</v>
      </c>
      <c r="E115" s="133" t="s">
        <v>694</v>
      </c>
      <c r="F115" s="131" t="s">
        <v>695</v>
      </c>
      <c r="G115" s="132" t="s">
        <v>167</v>
      </c>
      <c r="H115" s="134">
        <v>29301</v>
      </c>
      <c r="I115" s="135" t="s">
        <v>696</v>
      </c>
      <c r="J115" s="136"/>
      <c r="K115" s="132">
        <v>5</v>
      </c>
      <c r="L115" s="136">
        <v>5</v>
      </c>
      <c r="M115" s="137">
        <v>2</v>
      </c>
    </row>
    <row r="116" spans="1:13" ht="15.6" x14ac:dyDescent="0.3">
      <c r="A116" s="138" t="s">
        <v>600</v>
      </c>
      <c r="B116" s="139"/>
      <c r="C116" s="140" t="s">
        <v>697</v>
      </c>
      <c r="D116" s="139" t="s">
        <v>698</v>
      </c>
      <c r="E116" s="141" t="s">
        <v>699</v>
      </c>
      <c r="F116" s="139" t="s">
        <v>700</v>
      </c>
      <c r="G116" s="140" t="s">
        <v>685</v>
      </c>
      <c r="H116" s="142">
        <v>31405</v>
      </c>
      <c r="I116" s="143" t="s">
        <v>701</v>
      </c>
      <c r="J116" s="144"/>
      <c r="K116" s="140">
        <v>5</v>
      </c>
      <c r="L116" s="144">
        <v>5</v>
      </c>
      <c r="M116" s="140">
        <v>2</v>
      </c>
    </row>
    <row r="117" spans="1:13" ht="15.6" x14ac:dyDescent="0.3">
      <c r="A117" s="130" t="s">
        <v>600</v>
      </c>
      <c r="B117" s="131"/>
      <c r="C117" s="132" t="s">
        <v>702</v>
      </c>
      <c r="D117" s="131" t="s">
        <v>703</v>
      </c>
      <c r="E117" s="133" t="s">
        <v>704</v>
      </c>
      <c r="F117" s="131" t="s">
        <v>705</v>
      </c>
      <c r="G117" s="132" t="s">
        <v>706</v>
      </c>
      <c r="H117" s="134">
        <v>28021</v>
      </c>
      <c r="I117" s="135" t="s">
        <v>707</v>
      </c>
      <c r="J117" s="136"/>
      <c r="K117" s="132">
        <v>5</v>
      </c>
      <c r="L117" s="136">
        <v>5</v>
      </c>
      <c r="M117" s="137">
        <v>2</v>
      </c>
    </row>
    <row r="118" spans="1:13" ht="15.6" x14ac:dyDescent="0.3">
      <c r="A118" s="138" t="s">
        <v>600</v>
      </c>
      <c r="B118" s="139"/>
      <c r="C118" s="140" t="s">
        <v>708</v>
      </c>
      <c r="D118" s="139" t="s">
        <v>709</v>
      </c>
      <c r="E118" s="141" t="s">
        <v>710</v>
      </c>
      <c r="F118" s="139" t="s">
        <v>711</v>
      </c>
      <c r="G118" s="140" t="s">
        <v>167</v>
      </c>
      <c r="H118" s="142">
        <v>29902</v>
      </c>
      <c r="I118" s="143" t="s">
        <v>680</v>
      </c>
      <c r="J118" s="144"/>
      <c r="K118" s="140">
        <v>5</v>
      </c>
      <c r="L118" s="144">
        <v>5</v>
      </c>
      <c r="M118" s="140"/>
    </row>
    <row r="119" spans="1:13" ht="15.6" x14ac:dyDescent="0.3">
      <c r="A119" s="130" t="s">
        <v>600</v>
      </c>
      <c r="B119" s="131"/>
      <c r="C119" s="132" t="s">
        <v>712</v>
      </c>
      <c r="D119" s="131" t="s">
        <v>713</v>
      </c>
      <c r="E119" s="133" t="s">
        <v>714</v>
      </c>
      <c r="F119" s="131" t="s">
        <v>715</v>
      </c>
      <c r="G119" s="132" t="s">
        <v>167</v>
      </c>
      <c r="H119" s="134">
        <v>29405</v>
      </c>
      <c r="I119" s="135" t="s">
        <v>716</v>
      </c>
      <c r="J119" s="136"/>
      <c r="K119" s="132">
        <v>5</v>
      </c>
      <c r="L119" s="136">
        <v>5</v>
      </c>
      <c r="M119" s="137"/>
    </row>
    <row r="120" spans="1:13" ht="15.6" x14ac:dyDescent="0.3">
      <c r="A120" s="138" t="s">
        <v>600</v>
      </c>
      <c r="B120" s="139" t="s">
        <v>717</v>
      </c>
      <c r="C120" s="140" t="s">
        <v>718</v>
      </c>
      <c r="D120" s="139" t="s">
        <v>719</v>
      </c>
      <c r="E120" s="141" t="s">
        <v>720</v>
      </c>
      <c r="F120" s="139" t="s">
        <v>721</v>
      </c>
      <c r="G120" s="140" t="s">
        <v>160</v>
      </c>
      <c r="H120" s="142">
        <v>32256</v>
      </c>
      <c r="I120" s="143" t="s">
        <v>722</v>
      </c>
      <c r="J120" s="144"/>
      <c r="K120" s="140"/>
      <c r="L120" s="144"/>
      <c r="M120" s="140">
        <v>2</v>
      </c>
    </row>
    <row r="121" spans="1:13" ht="15.6" x14ac:dyDescent="0.3">
      <c r="A121" s="130" t="s">
        <v>600</v>
      </c>
      <c r="B121" s="131"/>
      <c r="C121" s="132" t="s">
        <v>723</v>
      </c>
      <c r="D121" s="131" t="s">
        <v>724</v>
      </c>
      <c r="E121" s="133" t="s">
        <v>725</v>
      </c>
      <c r="F121" s="131" t="s">
        <v>726</v>
      </c>
      <c r="G121" s="132" t="s">
        <v>685</v>
      </c>
      <c r="H121" s="134">
        <v>31601</v>
      </c>
      <c r="I121" s="135" t="s">
        <v>727</v>
      </c>
      <c r="J121" s="136"/>
      <c r="K121" s="132"/>
      <c r="L121" s="136"/>
      <c r="M121" s="137">
        <v>2</v>
      </c>
    </row>
    <row r="122" spans="1:13" ht="15.6" x14ac:dyDescent="0.3">
      <c r="A122" s="138" t="s">
        <v>600</v>
      </c>
      <c r="B122" s="139" t="s">
        <v>728</v>
      </c>
      <c r="C122" s="140" t="s">
        <v>729</v>
      </c>
      <c r="D122" s="139" t="s">
        <v>730</v>
      </c>
      <c r="E122" s="141" t="s">
        <v>731</v>
      </c>
      <c r="F122" s="139" t="s">
        <v>732</v>
      </c>
      <c r="G122" s="140" t="s">
        <v>160</v>
      </c>
      <c r="H122" s="142">
        <v>34945</v>
      </c>
      <c r="I122" s="143" t="s">
        <v>733</v>
      </c>
      <c r="J122" s="144"/>
      <c r="K122" s="140"/>
      <c r="L122" s="144"/>
      <c r="M122" s="140">
        <v>2</v>
      </c>
    </row>
    <row r="123" spans="1:13" ht="15.6" x14ac:dyDescent="0.3">
      <c r="A123" s="130" t="s">
        <v>600</v>
      </c>
      <c r="B123" s="131"/>
      <c r="C123" s="132" t="s">
        <v>734</v>
      </c>
      <c r="D123" s="131" t="s">
        <v>735</v>
      </c>
      <c r="E123" s="133" t="s">
        <v>736</v>
      </c>
      <c r="F123" s="131" t="s">
        <v>737</v>
      </c>
      <c r="G123" s="132" t="s">
        <v>160</v>
      </c>
      <c r="H123" s="134">
        <v>33166</v>
      </c>
      <c r="I123" s="135" t="s">
        <v>738</v>
      </c>
      <c r="J123" s="136">
        <v>5</v>
      </c>
      <c r="K123" s="132"/>
      <c r="L123" s="136">
        <v>2</v>
      </c>
      <c r="M123" s="137">
        <v>2</v>
      </c>
    </row>
    <row r="124" spans="1:13" ht="15.6" x14ac:dyDescent="0.3">
      <c r="A124" s="138" t="s">
        <v>600</v>
      </c>
      <c r="B124" s="139"/>
      <c r="C124" s="140" t="s">
        <v>739</v>
      </c>
      <c r="D124" s="139" t="s">
        <v>740</v>
      </c>
      <c r="E124" s="141" t="s">
        <v>741</v>
      </c>
      <c r="F124" s="139" t="s">
        <v>742</v>
      </c>
      <c r="G124" s="140" t="s">
        <v>160</v>
      </c>
      <c r="H124" s="142">
        <v>33069</v>
      </c>
      <c r="I124" s="143" t="s">
        <v>743</v>
      </c>
      <c r="J124" s="144"/>
      <c r="K124" s="140"/>
      <c r="L124" s="144"/>
      <c r="M124" s="140">
        <v>2</v>
      </c>
    </row>
    <row r="125" spans="1:13" ht="15.6" x14ac:dyDescent="0.3">
      <c r="A125" s="130" t="s">
        <v>600</v>
      </c>
      <c r="B125" s="131"/>
      <c r="C125" s="132" t="s">
        <v>744</v>
      </c>
      <c r="D125" s="131" t="s">
        <v>745</v>
      </c>
      <c r="E125" s="133" t="s">
        <v>746</v>
      </c>
      <c r="F125" s="131" t="s">
        <v>747</v>
      </c>
      <c r="G125" s="132" t="s">
        <v>160</v>
      </c>
      <c r="H125" s="134">
        <v>33404</v>
      </c>
      <c r="I125" s="135" t="s">
        <v>748</v>
      </c>
      <c r="J125" s="136"/>
      <c r="K125" s="132"/>
      <c r="L125" s="136"/>
      <c r="M125" s="137">
        <v>2</v>
      </c>
    </row>
    <row r="126" spans="1:13" ht="15.6" x14ac:dyDescent="0.3">
      <c r="A126" s="138" t="s">
        <v>600</v>
      </c>
      <c r="B126" s="139" t="s">
        <v>749</v>
      </c>
      <c r="C126" s="140" t="s">
        <v>750</v>
      </c>
      <c r="D126" s="139" t="s">
        <v>751</v>
      </c>
      <c r="E126" s="141" t="s">
        <v>752</v>
      </c>
      <c r="F126" s="139" t="s">
        <v>753</v>
      </c>
      <c r="G126" s="140" t="s">
        <v>160</v>
      </c>
      <c r="H126" s="142">
        <v>34691</v>
      </c>
      <c r="I126" s="143" t="s">
        <v>754</v>
      </c>
      <c r="J126" s="144">
        <v>5</v>
      </c>
      <c r="K126" s="140"/>
      <c r="L126" s="144">
        <v>2</v>
      </c>
      <c r="M126" s="140">
        <v>2</v>
      </c>
    </row>
    <row r="127" spans="1:13" ht="15.6" x14ac:dyDescent="0.3">
      <c r="A127" s="130" t="s">
        <v>600</v>
      </c>
      <c r="B127" s="131"/>
      <c r="C127" s="132" t="s">
        <v>755</v>
      </c>
      <c r="D127" s="131" t="s">
        <v>756</v>
      </c>
      <c r="E127" s="133" t="s">
        <v>757</v>
      </c>
      <c r="F127" s="131" t="s">
        <v>758</v>
      </c>
      <c r="G127" s="132" t="s">
        <v>160</v>
      </c>
      <c r="H127" s="134">
        <v>33714</v>
      </c>
      <c r="I127" s="135" t="s">
        <v>759</v>
      </c>
      <c r="J127" s="136">
        <v>10</v>
      </c>
      <c r="K127" s="132"/>
      <c r="L127" s="136">
        <v>8</v>
      </c>
      <c r="M127" s="137">
        <v>2</v>
      </c>
    </row>
    <row r="128" spans="1:13" ht="15.6" x14ac:dyDescent="0.3">
      <c r="A128" s="138" t="s">
        <v>600</v>
      </c>
      <c r="B128" s="139"/>
      <c r="C128" s="140" t="s">
        <v>760</v>
      </c>
      <c r="D128" s="139" t="s">
        <v>761</v>
      </c>
      <c r="E128" s="141" t="s">
        <v>762</v>
      </c>
      <c r="F128" s="139" t="s">
        <v>763</v>
      </c>
      <c r="G128" s="140" t="s">
        <v>160</v>
      </c>
      <c r="H128" s="142">
        <v>33916</v>
      </c>
      <c r="I128" s="143" t="s">
        <v>764</v>
      </c>
      <c r="J128" s="144"/>
      <c r="K128" s="140"/>
      <c r="L128" s="144"/>
      <c r="M128" s="140">
        <v>2</v>
      </c>
    </row>
    <row r="129" spans="1:13" ht="15.6" x14ac:dyDescent="0.3">
      <c r="A129" s="130" t="s">
        <v>600</v>
      </c>
      <c r="B129" s="131"/>
      <c r="C129" s="132" t="s">
        <v>765</v>
      </c>
      <c r="D129" s="131" t="s">
        <v>766</v>
      </c>
      <c r="E129" s="133" t="s">
        <v>767</v>
      </c>
      <c r="F129" s="131" t="s">
        <v>768</v>
      </c>
      <c r="G129" s="132" t="s">
        <v>160</v>
      </c>
      <c r="H129" s="134">
        <v>34104</v>
      </c>
      <c r="I129" s="135" t="s">
        <v>769</v>
      </c>
      <c r="J129" s="136"/>
      <c r="K129" s="132"/>
      <c r="L129" s="136"/>
      <c r="M129" s="137">
        <v>2</v>
      </c>
    </row>
    <row r="130" spans="1:13" ht="15.6" x14ac:dyDescent="0.3">
      <c r="A130" s="138" t="s">
        <v>600</v>
      </c>
      <c r="B130" s="139"/>
      <c r="C130" s="140" t="s">
        <v>770</v>
      </c>
      <c r="D130" s="139" t="s">
        <v>771</v>
      </c>
      <c r="E130" s="141" t="s">
        <v>772</v>
      </c>
      <c r="F130" s="139" t="s">
        <v>773</v>
      </c>
      <c r="G130" s="140" t="s">
        <v>160</v>
      </c>
      <c r="H130" s="142">
        <v>34240</v>
      </c>
      <c r="I130" s="143" t="s">
        <v>774</v>
      </c>
      <c r="J130" s="144"/>
      <c r="K130" s="140"/>
      <c r="L130" s="144"/>
      <c r="M130" s="140">
        <v>2</v>
      </c>
    </row>
    <row r="131" spans="1:13" ht="15.6" x14ac:dyDescent="0.3">
      <c r="A131" s="130" t="s">
        <v>600</v>
      </c>
      <c r="B131" s="131"/>
      <c r="C131" s="132" t="s">
        <v>775</v>
      </c>
      <c r="D131" s="131" t="s">
        <v>776</v>
      </c>
      <c r="E131" s="133" t="s">
        <v>777</v>
      </c>
      <c r="F131" s="131" t="s">
        <v>778</v>
      </c>
      <c r="G131" s="132" t="s">
        <v>160</v>
      </c>
      <c r="H131" s="134">
        <v>33612</v>
      </c>
      <c r="I131" s="135" t="s">
        <v>779</v>
      </c>
      <c r="J131" s="136">
        <v>15</v>
      </c>
      <c r="K131" s="132"/>
      <c r="L131" s="136">
        <v>10</v>
      </c>
      <c r="M131" s="137">
        <v>2</v>
      </c>
    </row>
    <row r="132" spans="1:13" ht="15.6" x14ac:dyDescent="0.3">
      <c r="A132" s="138" t="s">
        <v>600</v>
      </c>
      <c r="B132" s="139" t="s">
        <v>780</v>
      </c>
      <c r="C132" s="140" t="s">
        <v>781</v>
      </c>
      <c r="D132" s="139" t="s">
        <v>782</v>
      </c>
      <c r="E132" s="141" t="s">
        <v>783</v>
      </c>
      <c r="F132" s="139" t="s">
        <v>784</v>
      </c>
      <c r="G132" s="140" t="s">
        <v>785</v>
      </c>
      <c r="H132" s="142">
        <v>70754</v>
      </c>
      <c r="I132" s="143" t="s">
        <v>786</v>
      </c>
      <c r="J132" s="144"/>
      <c r="K132" s="140"/>
      <c r="L132" s="144"/>
      <c r="M132" s="140">
        <v>2</v>
      </c>
    </row>
    <row r="133" spans="1:13" ht="15.6" x14ac:dyDescent="0.3">
      <c r="A133" s="130" t="s">
        <v>600</v>
      </c>
      <c r="B133" s="131"/>
      <c r="C133" s="132" t="s">
        <v>787</v>
      </c>
      <c r="D133" s="131" t="s">
        <v>788</v>
      </c>
      <c r="E133" s="133" t="s">
        <v>789</v>
      </c>
      <c r="F133" s="131" t="s">
        <v>790</v>
      </c>
      <c r="G133" s="132" t="s">
        <v>785</v>
      </c>
      <c r="H133" s="134">
        <v>71202</v>
      </c>
      <c r="I133" s="135" t="s">
        <v>607</v>
      </c>
      <c r="J133" s="136"/>
      <c r="K133" s="132">
        <v>2</v>
      </c>
      <c r="L133" s="136">
        <v>2</v>
      </c>
      <c r="M133" s="137"/>
    </row>
    <row r="134" spans="1:13" ht="15.6" x14ac:dyDescent="0.3">
      <c r="A134" s="138" t="s">
        <v>600</v>
      </c>
      <c r="B134" s="139"/>
      <c r="C134" s="140" t="s">
        <v>791</v>
      </c>
      <c r="D134" s="139" t="s">
        <v>792</v>
      </c>
      <c r="E134" s="141" t="s">
        <v>793</v>
      </c>
      <c r="F134" s="139" t="s">
        <v>794</v>
      </c>
      <c r="G134" s="140" t="s">
        <v>785</v>
      </c>
      <c r="H134" s="142">
        <v>70070</v>
      </c>
      <c r="I134" s="143" t="s">
        <v>795</v>
      </c>
      <c r="J134" s="144"/>
      <c r="K134" s="140"/>
      <c r="L134" s="144"/>
      <c r="M134" s="140">
        <v>2</v>
      </c>
    </row>
    <row r="135" spans="1:13" ht="15.6" x14ac:dyDescent="0.3">
      <c r="A135" s="130" t="s">
        <v>600</v>
      </c>
      <c r="B135" s="131" t="s">
        <v>796</v>
      </c>
      <c r="C135" s="132" t="s">
        <v>797</v>
      </c>
      <c r="D135" s="131" t="s">
        <v>798</v>
      </c>
      <c r="E135" s="133" t="s">
        <v>799</v>
      </c>
      <c r="F135" s="131" t="s">
        <v>800</v>
      </c>
      <c r="G135" s="132" t="s">
        <v>801</v>
      </c>
      <c r="H135" s="134">
        <v>22079</v>
      </c>
      <c r="I135" s="135" t="s">
        <v>802</v>
      </c>
      <c r="J135" s="136"/>
      <c r="K135" s="132"/>
      <c r="L135" s="136"/>
      <c r="M135" s="137">
        <v>2</v>
      </c>
    </row>
    <row r="136" spans="1:13" ht="15.6" x14ac:dyDescent="0.3">
      <c r="A136" s="138" t="s">
        <v>600</v>
      </c>
      <c r="B136" s="139"/>
      <c r="C136" s="140" t="s">
        <v>803</v>
      </c>
      <c r="D136" s="139" t="s">
        <v>804</v>
      </c>
      <c r="E136" s="141" t="s">
        <v>805</v>
      </c>
      <c r="F136" s="139" t="s">
        <v>806</v>
      </c>
      <c r="G136" s="140" t="s">
        <v>174</v>
      </c>
      <c r="H136" s="142">
        <v>20646</v>
      </c>
      <c r="I136" s="143" t="s">
        <v>807</v>
      </c>
      <c r="J136" s="144"/>
      <c r="K136" s="140"/>
      <c r="L136" s="144"/>
      <c r="M136" s="140">
        <v>2</v>
      </c>
    </row>
    <row r="137" spans="1:13" ht="15.6" x14ac:dyDescent="0.3">
      <c r="A137" s="130" t="s">
        <v>600</v>
      </c>
      <c r="B137" s="131"/>
      <c r="C137" s="132" t="s">
        <v>808</v>
      </c>
      <c r="D137" s="131" t="s">
        <v>809</v>
      </c>
      <c r="E137" s="133" t="s">
        <v>810</v>
      </c>
      <c r="F137" s="131" t="s">
        <v>811</v>
      </c>
      <c r="G137" s="132" t="s">
        <v>174</v>
      </c>
      <c r="H137" s="134">
        <v>20781</v>
      </c>
      <c r="I137" s="135" t="s">
        <v>812</v>
      </c>
      <c r="J137" s="136">
        <v>5</v>
      </c>
      <c r="K137" s="132">
        <v>5</v>
      </c>
      <c r="L137" s="136">
        <v>5</v>
      </c>
      <c r="M137" s="137">
        <v>2</v>
      </c>
    </row>
    <row r="138" spans="1:13" ht="15.6" x14ac:dyDescent="0.3">
      <c r="A138" s="138" t="s">
        <v>600</v>
      </c>
      <c r="B138" s="139"/>
      <c r="C138" s="140" t="s">
        <v>813</v>
      </c>
      <c r="D138" s="139" t="s">
        <v>814</v>
      </c>
      <c r="E138" s="141" t="s">
        <v>815</v>
      </c>
      <c r="F138" s="139" t="s">
        <v>816</v>
      </c>
      <c r="G138" s="140" t="s">
        <v>174</v>
      </c>
      <c r="H138" s="142">
        <v>21703</v>
      </c>
      <c r="I138" s="143" t="s">
        <v>817</v>
      </c>
      <c r="J138" s="144"/>
      <c r="K138" s="140"/>
      <c r="L138" s="144"/>
      <c r="M138" s="140">
        <v>2</v>
      </c>
    </row>
    <row r="139" spans="1:13" ht="15.6" x14ac:dyDescent="0.3">
      <c r="A139" s="130" t="s">
        <v>600</v>
      </c>
      <c r="B139" s="131"/>
      <c r="C139" s="132" t="s">
        <v>818</v>
      </c>
      <c r="D139" s="131" t="s">
        <v>819</v>
      </c>
      <c r="E139" s="133" t="s">
        <v>820</v>
      </c>
      <c r="F139" s="131" t="s">
        <v>289</v>
      </c>
      <c r="G139" s="132" t="s">
        <v>174</v>
      </c>
      <c r="H139" s="134">
        <v>21795</v>
      </c>
      <c r="I139" s="135" t="s">
        <v>821</v>
      </c>
      <c r="J139" s="136"/>
      <c r="K139" s="132"/>
      <c r="L139" s="136"/>
      <c r="M139" s="137">
        <v>2</v>
      </c>
    </row>
    <row r="140" spans="1:13" ht="15.6" x14ac:dyDescent="0.3">
      <c r="A140" s="138" t="s">
        <v>600</v>
      </c>
      <c r="B140" s="139"/>
      <c r="C140" s="140" t="s">
        <v>822</v>
      </c>
      <c r="D140" s="139" t="s">
        <v>823</v>
      </c>
      <c r="E140" s="141" t="s">
        <v>824</v>
      </c>
      <c r="F140" s="139" t="s">
        <v>674</v>
      </c>
      <c r="G140" s="140" t="s">
        <v>174</v>
      </c>
      <c r="H140" s="142">
        <v>21046</v>
      </c>
      <c r="I140" s="143" t="s">
        <v>280</v>
      </c>
      <c r="J140" s="144"/>
      <c r="K140" s="140"/>
      <c r="L140" s="144"/>
      <c r="M140" s="140">
        <v>5</v>
      </c>
    </row>
    <row r="141" spans="1:13" ht="15.6" x14ac:dyDescent="0.3">
      <c r="A141" s="130" t="s">
        <v>600</v>
      </c>
      <c r="B141" s="131"/>
      <c r="C141" s="132" t="s">
        <v>825</v>
      </c>
      <c r="D141" s="131" t="s">
        <v>826</v>
      </c>
      <c r="E141" s="133" t="s">
        <v>827</v>
      </c>
      <c r="F141" s="131" t="s">
        <v>828</v>
      </c>
      <c r="G141" s="132" t="s">
        <v>174</v>
      </c>
      <c r="H141" s="134">
        <v>21162</v>
      </c>
      <c r="I141" s="135" t="s">
        <v>829</v>
      </c>
      <c r="J141" s="136"/>
      <c r="K141" s="132"/>
      <c r="L141" s="136"/>
      <c r="M141" s="137">
        <v>2</v>
      </c>
    </row>
    <row r="142" spans="1:13" ht="15.6" x14ac:dyDescent="0.3">
      <c r="A142" s="138" t="s">
        <v>600</v>
      </c>
      <c r="B142" s="139" t="s">
        <v>830</v>
      </c>
      <c r="C142" s="140" t="s">
        <v>831</v>
      </c>
      <c r="D142" s="139" t="s">
        <v>832</v>
      </c>
      <c r="E142" s="141" t="s">
        <v>833</v>
      </c>
      <c r="F142" s="139" t="s">
        <v>834</v>
      </c>
      <c r="G142" s="140" t="s">
        <v>685</v>
      </c>
      <c r="H142" s="142">
        <v>30318</v>
      </c>
      <c r="I142" s="143" t="s">
        <v>835</v>
      </c>
      <c r="J142" s="144"/>
      <c r="K142" s="140"/>
      <c r="L142" s="144"/>
      <c r="M142" s="140">
        <v>2</v>
      </c>
    </row>
    <row r="143" spans="1:13" ht="15.6" x14ac:dyDescent="0.3">
      <c r="A143" s="130" t="s">
        <v>600</v>
      </c>
      <c r="B143" s="131"/>
      <c r="C143" s="132" t="s">
        <v>836</v>
      </c>
      <c r="D143" s="131" t="s">
        <v>837</v>
      </c>
      <c r="E143" s="133" t="s">
        <v>838</v>
      </c>
      <c r="F143" s="131" t="s">
        <v>839</v>
      </c>
      <c r="G143" s="132" t="s">
        <v>685</v>
      </c>
      <c r="H143" s="134">
        <v>30083</v>
      </c>
      <c r="I143" s="135" t="s">
        <v>840</v>
      </c>
      <c r="J143" s="136"/>
      <c r="K143" s="132"/>
      <c r="L143" s="136"/>
      <c r="M143" s="137">
        <v>2</v>
      </c>
    </row>
    <row r="144" spans="1:13" ht="15.6" x14ac:dyDescent="0.3">
      <c r="A144" s="138" t="s">
        <v>600</v>
      </c>
      <c r="B144" s="139"/>
      <c r="C144" s="140" t="s">
        <v>841</v>
      </c>
      <c r="D144" s="139" t="s">
        <v>842</v>
      </c>
      <c r="E144" s="141" t="s">
        <v>843</v>
      </c>
      <c r="F144" s="139" t="s">
        <v>844</v>
      </c>
      <c r="G144" s="140" t="s">
        <v>629</v>
      </c>
      <c r="H144" s="142">
        <v>37406</v>
      </c>
      <c r="I144" s="143" t="s">
        <v>845</v>
      </c>
      <c r="J144" s="144"/>
      <c r="K144" s="140"/>
      <c r="L144" s="144"/>
      <c r="M144" s="140">
        <v>2</v>
      </c>
    </row>
    <row r="145" spans="1:13" ht="15.6" x14ac:dyDescent="0.3">
      <c r="A145" s="130" t="s">
        <v>600</v>
      </c>
      <c r="B145" s="131"/>
      <c r="C145" s="132" t="s">
        <v>846</v>
      </c>
      <c r="D145" s="131" t="s">
        <v>847</v>
      </c>
      <c r="E145" s="133" t="s">
        <v>848</v>
      </c>
      <c r="F145" s="131" t="s">
        <v>849</v>
      </c>
      <c r="G145" s="132" t="s">
        <v>685</v>
      </c>
      <c r="H145" s="134">
        <v>30622</v>
      </c>
      <c r="I145" s="135" t="s">
        <v>850</v>
      </c>
      <c r="J145" s="136"/>
      <c r="K145" s="132"/>
      <c r="L145" s="136"/>
      <c r="M145" s="137">
        <v>2</v>
      </c>
    </row>
    <row r="146" spans="1:13" ht="15.6" x14ac:dyDescent="0.3">
      <c r="A146" s="138" t="s">
        <v>600</v>
      </c>
      <c r="B146" s="139"/>
      <c r="C146" s="140" t="s">
        <v>851</v>
      </c>
      <c r="D146" s="139" t="s">
        <v>852</v>
      </c>
      <c r="E146" s="141" t="s">
        <v>853</v>
      </c>
      <c r="F146" s="139" t="s">
        <v>854</v>
      </c>
      <c r="G146" s="140" t="s">
        <v>685</v>
      </c>
      <c r="H146" s="142">
        <v>30907</v>
      </c>
      <c r="I146" s="143" t="s">
        <v>855</v>
      </c>
      <c r="J146" s="144"/>
      <c r="K146" s="140"/>
      <c r="L146" s="144"/>
      <c r="M146" s="140">
        <v>2</v>
      </c>
    </row>
    <row r="147" spans="1:13" ht="15.6" x14ac:dyDescent="0.3">
      <c r="A147" s="130" t="s">
        <v>600</v>
      </c>
      <c r="B147" s="131"/>
      <c r="C147" s="132" t="s">
        <v>856</v>
      </c>
      <c r="D147" s="131" t="s">
        <v>857</v>
      </c>
      <c r="E147" s="133" t="s">
        <v>858</v>
      </c>
      <c r="F147" s="131" t="s">
        <v>644</v>
      </c>
      <c r="G147" s="132" t="s">
        <v>685</v>
      </c>
      <c r="H147" s="134">
        <v>30504</v>
      </c>
      <c r="I147" s="135" t="s">
        <v>859</v>
      </c>
      <c r="J147" s="136"/>
      <c r="K147" s="132"/>
      <c r="L147" s="136"/>
      <c r="M147" s="137">
        <v>2</v>
      </c>
    </row>
    <row r="148" spans="1:13" ht="15.6" x14ac:dyDescent="0.3">
      <c r="A148" s="138" t="s">
        <v>600</v>
      </c>
      <c r="B148" s="139"/>
      <c r="C148" s="140" t="s">
        <v>860</v>
      </c>
      <c r="D148" s="139" t="s">
        <v>861</v>
      </c>
      <c r="E148" s="141" t="s">
        <v>862</v>
      </c>
      <c r="F148" s="139" t="s">
        <v>863</v>
      </c>
      <c r="G148" s="140" t="s">
        <v>685</v>
      </c>
      <c r="H148" s="142">
        <v>31206</v>
      </c>
      <c r="I148" s="143" t="s">
        <v>864</v>
      </c>
      <c r="J148" s="144"/>
      <c r="K148" s="140"/>
      <c r="L148" s="144"/>
      <c r="M148" s="140">
        <v>2</v>
      </c>
    </row>
    <row r="149" spans="1:13" ht="15.6" x14ac:dyDescent="0.3">
      <c r="A149" s="130" t="s">
        <v>600</v>
      </c>
      <c r="B149" s="131" t="s">
        <v>865</v>
      </c>
      <c r="C149" s="132" t="s">
        <v>866</v>
      </c>
      <c r="D149" s="131" t="s">
        <v>867</v>
      </c>
      <c r="E149" s="133" t="s">
        <v>868</v>
      </c>
      <c r="F149" s="131" t="s">
        <v>674</v>
      </c>
      <c r="G149" s="132" t="s">
        <v>629</v>
      </c>
      <c r="H149" s="134">
        <v>38401</v>
      </c>
      <c r="I149" s="135" t="s">
        <v>869</v>
      </c>
      <c r="J149" s="136">
        <v>10</v>
      </c>
      <c r="K149" s="132"/>
      <c r="L149" s="136"/>
      <c r="M149" s="137"/>
    </row>
    <row r="150" spans="1:13" ht="15.6" x14ac:dyDescent="0.3">
      <c r="A150" s="138" t="s">
        <v>600</v>
      </c>
      <c r="B150" s="139"/>
      <c r="C150" s="140" t="s">
        <v>870</v>
      </c>
      <c r="D150" s="139" t="s">
        <v>871</v>
      </c>
      <c r="E150" s="141" t="s">
        <v>872</v>
      </c>
      <c r="F150" s="139" t="s">
        <v>873</v>
      </c>
      <c r="G150" s="140" t="s">
        <v>629</v>
      </c>
      <c r="H150" s="142">
        <v>37921</v>
      </c>
      <c r="I150" s="143" t="s">
        <v>874</v>
      </c>
      <c r="J150" s="144">
        <v>5</v>
      </c>
      <c r="K150" s="140"/>
      <c r="L150" s="144"/>
      <c r="M150" s="140">
        <v>2</v>
      </c>
    </row>
    <row r="151" spans="1:13" ht="15.6" x14ac:dyDescent="0.3">
      <c r="A151" s="130" t="s">
        <v>600</v>
      </c>
      <c r="B151" s="131"/>
      <c r="C151" s="132" t="s">
        <v>875</v>
      </c>
      <c r="D151" s="131" t="s">
        <v>876</v>
      </c>
      <c r="E151" s="133" t="s">
        <v>877</v>
      </c>
      <c r="F151" s="131" t="s">
        <v>878</v>
      </c>
      <c r="G151" s="132" t="s">
        <v>629</v>
      </c>
      <c r="H151" s="134">
        <v>37209</v>
      </c>
      <c r="I151" s="135" t="s">
        <v>879</v>
      </c>
      <c r="J151" s="136"/>
      <c r="K151" s="132"/>
      <c r="L151" s="136"/>
      <c r="M151" s="137">
        <v>5</v>
      </c>
    </row>
    <row r="152" spans="1:13" ht="15.6" x14ac:dyDescent="0.3">
      <c r="A152" s="138" t="s">
        <v>600</v>
      </c>
      <c r="B152" s="139"/>
      <c r="C152" s="140" t="s">
        <v>880</v>
      </c>
      <c r="D152" s="139" t="s">
        <v>881</v>
      </c>
      <c r="E152" s="141" t="s">
        <v>882</v>
      </c>
      <c r="F152" s="139" t="s">
        <v>883</v>
      </c>
      <c r="G152" s="140" t="s">
        <v>494</v>
      </c>
      <c r="H152" s="142">
        <v>40209</v>
      </c>
      <c r="I152" s="143" t="s">
        <v>884</v>
      </c>
      <c r="J152" s="144"/>
      <c r="K152" s="140"/>
      <c r="L152" s="144"/>
      <c r="M152" s="140">
        <v>2</v>
      </c>
    </row>
    <row r="153" spans="1:13" ht="15.6" x14ac:dyDescent="0.3">
      <c r="A153" s="130" t="s">
        <v>600</v>
      </c>
      <c r="B153" s="131"/>
      <c r="C153" s="132" t="s">
        <v>885</v>
      </c>
      <c r="D153" s="131" t="s">
        <v>886</v>
      </c>
      <c r="E153" s="133" t="s">
        <v>887</v>
      </c>
      <c r="F153" s="131" t="s">
        <v>888</v>
      </c>
      <c r="G153" s="132" t="s">
        <v>629</v>
      </c>
      <c r="H153" s="134">
        <v>37601</v>
      </c>
      <c r="I153" s="135" t="s">
        <v>889</v>
      </c>
      <c r="J153" s="136"/>
      <c r="K153" s="132"/>
      <c r="L153" s="136"/>
      <c r="M153" s="137">
        <v>2</v>
      </c>
    </row>
    <row r="154" spans="1:13" ht="15.6" x14ac:dyDescent="0.3">
      <c r="A154" s="138" t="s">
        <v>600</v>
      </c>
      <c r="B154" s="139"/>
      <c r="C154" s="140" t="s">
        <v>890</v>
      </c>
      <c r="D154" s="139" t="s">
        <v>891</v>
      </c>
      <c r="E154" s="141" t="s">
        <v>892</v>
      </c>
      <c r="F154" s="139" t="s">
        <v>893</v>
      </c>
      <c r="G154" s="140" t="s">
        <v>494</v>
      </c>
      <c r="H154" s="142">
        <v>42701</v>
      </c>
      <c r="I154" s="143" t="s">
        <v>894</v>
      </c>
      <c r="J154" s="144"/>
      <c r="K154" s="140"/>
      <c r="L154" s="144"/>
      <c r="M154" s="140">
        <v>2</v>
      </c>
    </row>
    <row r="155" spans="1:13" ht="15.6" x14ac:dyDescent="0.3">
      <c r="A155" s="130" t="s">
        <v>600</v>
      </c>
      <c r="B155" s="131"/>
      <c r="C155" s="132" t="s">
        <v>895</v>
      </c>
      <c r="D155" s="131" t="s">
        <v>896</v>
      </c>
      <c r="E155" s="133" t="s">
        <v>897</v>
      </c>
      <c r="F155" s="131" t="s">
        <v>898</v>
      </c>
      <c r="G155" s="132" t="s">
        <v>629</v>
      </c>
      <c r="H155" s="134">
        <v>38501</v>
      </c>
      <c r="I155" s="135" t="s">
        <v>899</v>
      </c>
      <c r="J155" s="136"/>
      <c r="K155" s="132"/>
      <c r="L155" s="136"/>
      <c r="M155" s="137">
        <v>2</v>
      </c>
    </row>
    <row r="156" spans="1:13" ht="15.6" x14ac:dyDescent="0.3">
      <c r="A156" s="138" t="s">
        <v>600</v>
      </c>
      <c r="B156" s="139" t="s">
        <v>900</v>
      </c>
      <c r="C156" s="140" t="s">
        <v>901</v>
      </c>
      <c r="D156" s="139" t="s">
        <v>902</v>
      </c>
      <c r="E156" s="141" t="s">
        <v>903</v>
      </c>
      <c r="F156" s="139" t="s">
        <v>904</v>
      </c>
      <c r="G156" s="140" t="s">
        <v>905</v>
      </c>
      <c r="H156" s="142">
        <v>25143</v>
      </c>
      <c r="I156" s="143" t="s">
        <v>906</v>
      </c>
      <c r="J156" s="144"/>
      <c r="K156" s="140"/>
      <c r="L156" s="144">
        <v>4</v>
      </c>
      <c r="M156" s="140">
        <v>2</v>
      </c>
    </row>
    <row r="157" spans="1:13" ht="15.6" x14ac:dyDescent="0.3">
      <c r="A157" s="130" t="s">
        <v>600</v>
      </c>
      <c r="B157" s="131"/>
      <c r="C157" s="132" t="s">
        <v>907</v>
      </c>
      <c r="D157" s="131" t="s">
        <v>908</v>
      </c>
      <c r="E157" s="133" t="s">
        <v>909</v>
      </c>
      <c r="F157" s="131" t="s">
        <v>910</v>
      </c>
      <c r="G157" s="132" t="s">
        <v>905</v>
      </c>
      <c r="H157" s="134">
        <v>25704</v>
      </c>
      <c r="I157" s="135" t="s">
        <v>911</v>
      </c>
      <c r="J157" s="136"/>
      <c r="K157" s="132"/>
      <c r="L157" s="136">
        <v>5</v>
      </c>
      <c r="M157" s="137">
        <v>2</v>
      </c>
    </row>
    <row r="158" spans="1:13" ht="15.6" x14ac:dyDescent="0.3">
      <c r="A158" s="138" t="s">
        <v>600</v>
      </c>
      <c r="B158" s="139"/>
      <c r="C158" s="140" t="s">
        <v>912</v>
      </c>
      <c r="D158" s="139" t="s">
        <v>913</v>
      </c>
      <c r="E158" s="141" t="s">
        <v>914</v>
      </c>
      <c r="F158" s="139" t="s">
        <v>915</v>
      </c>
      <c r="G158" s="140" t="s">
        <v>905</v>
      </c>
      <c r="H158" s="142">
        <v>26150</v>
      </c>
      <c r="I158" s="143" t="s">
        <v>916</v>
      </c>
      <c r="J158" s="144"/>
      <c r="K158" s="140"/>
      <c r="L158" s="144">
        <v>8</v>
      </c>
      <c r="M158" s="140">
        <v>2</v>
      </c>
    </row>
    <row r="159" spans="1:13" ht="15.6" x14ac:dyDescent="0.3">
      <c r="A159" s="130" t="s">
        <v>600</v>
      </c>
      <c r="B159" s="131"/>
      <c r="C159" s="132" t="s">
        <v>917</v>
      </c>
      <c r="D159" s="131" t="s">
        <v>918</v>
      </c>
      <c r="E159" s="133" t="s">
        <v>919</v>
      </c>
      <c r="F159" s="131" t="s">
        <v>920</v>
      </c>
      <c r="G159" s="132" t="s">
        <v>905</v>
      </c>
      <c r="H159" s="134">
        <v>24740</v>
      </c>
      <c r="I159" s="135" t="s">
        <v>921</v>
      </c>
      <c r="J159" s="136"/>
      <c r="K159" s="132"/>
      <c r="L159" s="136">
        <v>1</v>
      </c>
      <c r="M159" s="137">
        <v>2</v>
      </c>
    </row>
    <row r="160" spans="1:13" ht="15.6" x14ac:dyDescent="0.3">
      <c r="A160" s="138" t="s">
        <v>600</v>
      </c>
      <c r="B160" s="139"/>
      <c r="C160" s="140" t="s">
        <v>922</v>
      </c>
      <c r="D160" s="139" t="s">
        <v>923</v>
      </c>
      <c r="E160" s="141" t="s">
        <v>924</v>
      </c>
      <c r="F160" s="139" t="s">
        <v>925</v>
      </c>
      <c r="G160" s="140" t="s">
        <v>905</v>
      </c>
      <c r="H160" s="142">
        <v>26554</v>
      </c>
      <c r="I160" s="143" t="s">
        <v>926</v>
      </c>
      <c r="J160" s="144"/>
      <c r="K160" s="140"/>
      <c r="L160" s="144"/>
      <c r="M160" s="140">
        <v>2</v>
      </c>
    </row>
    <row r="161" spans="1:14" ht="15.6" x14ac:dyDescent="0.3">
      <c r="A161" s="130" t="s">
        <v>600</v>
      </c>
      <c r="B161" s="131"/>
      <c r="C161" s="132" t="s">
        <v>927</v>
      </c>
      <c r="D161" s="131" t="s">
        <v>928</v>
      </c>
      <c r="E161" s="133" t="s">
        <v>929</v>
      </c>
      <c r="F161" s="131" t="s">
        <v>930</v>
      </c>
      <c r="G161" s="132" t="s">
        <v>494</v>
      </c>
      <c r="H161" s="134">
        <v>41501</v>
      </c>
      <c r="I161" s="135" t="s">
        <v>931</v>
      </c>
      <c r="J161" s="136"/>
      <c r="K161" s="132"/>
      <c r="L161" s="136"/>
      <c r="M161" s="137">
        <v>2</v>
      </c>
    </row>
    <row r="162" spans="1:14" ht="15.6" x14ac:dyDescent="0.3">
      <c r="A162" s="138" t="s">
        <v>600</v>
      </c>
      <c r="B162" s="139" t="s">
        <v>932</v>
      </c>
      <c r="C162" s="140" t="s">
        <v>933</v>
      </c>
      <c r="D162" s="139" t="s">
        <v>934</v>
      </c>
      <c r="E162" s="141" t="s">
        <v>935</v>
      </c>
      <c r="F162" s="139" t="s">
        <v>936</v>
      </c>
      <c r="G162" s="140" t="s">
        <v>801</v>
      </c>
      <c r="H162" s="142">
        <v>24540</v>
      </c>
      <c r="I162" s="143" t="s">
        <v>937</v>
      </c>
      <c r="J162" s="144"/>
      <c r="K162" s="140"/>
      <c r="L162" s="144"/>
      <c r="M162" s="140">
        <v>2</v>
      </c>
    </row>
    <row r="163" spans="1:14" ht="15.6" x14ac:dyDescent="0.3">
      <c r="A163" s="130" t="s">
        <v>600</v>
      </c>
      <c r="B163" s="131"/>
      <c r="C163" s="132" t="s">
        <v>938</v>
      </c>
      <c r="D163" s="131" t="s">
        <v>939</v>
      </c>
      <c r="E163" s="133" t="s">
        <v>940</v>
      </c>
      <c r="F163" s="131" t="s">
        <v>941</v>
      </c>
      <c r="G163" s="132" t="s">
        <v>801</v>
      </c>
      <c r="H163" s="134">
        <v>22408</v>
      </c>
      <c r="I163" s="135" t="s">
        <v>942</v>
      </c>
      <c r="J163" s="136"/>
      <c r="K163" s="132"/>
      <c r="L163" s="136"/>
      <c r="M163" s="137">
        <v>2</v>
      </c>
    </row>
    <row r="164" spans="1:14" ht="15.6" x14ac:dyDescent="0.3">
      <c r="A164" s="138" t="s">
        <v>600</v>
      </c>
      <c r="B164" s="139"/>
      <c r="C164" s="140" t="s">
        <v>943</v>
      </c>
      <c r="D164" s="139" t="s">
        <v>944</v>
      </c>
      <c r="E164" s="141" t="s">
        <v>945</v>
      </c>
      <c r="F164" s="139" t="s">
        <v>946</v>
      </c>
      <c r="G164" s="140" t="s">
        <v>801</v>
      </c>
      <c r="H164" s="142">
        <v>24501</v>
      </c>
      <c r="I164" s="143" t="s">
        <v>947</v>
      </c>
      <c r="J164" s="144"/>
      <c r="K164" s="140"/>
      <c r="L164" s="144"/>
      <c r="M164" s="140">
        <v>2</v>
      </c>
    </row>
    <row r="165" spans="1:14" ht="15.6" x14ac:dyDescent="0.3">
      <c r="A165" s="130" t="s">
        <v>600</v>
      </c>
      <c r="B165" s="131"/>
      <c r="C165" s="132" t="s">
        <v>948</v>
      </c>
      <c r="D165" s="131" t="s">
        <v>949</v>
      </c>
      <c r="E165" s="133" t="s">
        <v>950</v>
      </c>
      <c r="F165" s="131" t="s">
        <v>951</v>
      </c>
      <c r="G165" s="132" t="s">
        <v>801</v>
      </c>
      <c r="H165" s="134">
        <v>24382</v>
      </c>
      <c r="I165" s="135" t="s">
        <v>952</v>
      </c>
      <c r="J165" s="136"/>
      <c r="K165" s="132"/>
      <c r="L165" s="136"/>
      <c r="M165" s="137">
        <v>2</v>
      </c>
    </row>
    <row r="166" spans="1:14" ht="15.6" x14ac:dyDescent="0.3">
      <c r="A166" s="138" t="s">
        <v>600</v>
      </c>
      <c r="B166" s="139"/>
      <c r="C166" s="140" t="s">
        <v>953</v>
      </c>
      <c r="D166" s="139" t="s">
        <v>954</v>
      </c>
      <c r="E166" s="141" t="s">
        <v>955</v>
      </c>
      <c r="F166" s="139" t="s">
        <v>956</v>
      </c>
      <c r="G166" s="140" t="s">
        <v>801</v>
      </c>
      <c r="H166" s="142">
        <v>23603</v>
      </c>
      <c r="I166" s="143" t="s">
        <v>957</v>
      </c>
      <c r="J166" s="144"/>
      <c r="K166" s="140"/>
      <c r="L166" s="144"/>
      <c r="M166" s="140">
        <v>2</v>
      </c>
    </row>
    <row r="167" spans="1:14" ht="15.6" x14ac:dyDescent="0.3">
      <c r="A167" s="130" t="s">
        <v>600</v>
      </c>
      <c r="B167" s="131"/>
      <c r="C167" s="132" t="s">
        <v>958</v>
      </c>
      <c r="D167" s="131" t="s">
        <v>959</v>
      </c>
      <c r="E167" s="133" t="s">
        <v>960</v>
      </c>
      <c r="F167" s="131" t="s">
        <v>961</v>
      </c>
      <c r="G167" s="132" t="s">
        <v>801</v>
      </c>
      <c r="H167" s="134">
        <v>23502</v>
      </c>
      <c r="I167" s="135" t="s">
        <v>962</v>
      </c>
      <c r="J167" s="136"/>
      <c r="K167" s="132"/>
      <c r="L167" s="136"/>
      <c r="M167" s="137">
        <v>2</v>
      </c>
    </row>
    <row r="168" spans="1:14" ht="15.6" x14ac:dyDescent="0.3">
      <c r="A168" s="138" t="s">
        <v>600</v>
      </c>
      <c r="B168" s="139"/>
      <c r="C168" s="140" t="s">
        <v>963</v>
      </c>
      <c r="D168" s="139" t="s">
        <v>964</v>
      </c>
      <c r="E168" s="141" t="s">
        <v>965</v>
      </c>
      <c r="F168" s="139" t="s">
        <v>966</v>
      </c>
      <c r="G168" s="140" t="s">
        <v>801</v>
      </c>
      <c r="H168" s="142">
        <v>23237</v>
      </c>
      <c r="I168" s="143" t="s">
        <v>967</v>
      </c>
      <c r="J168" s="144">
        <v>6</v>
      </c>
      <c r="K168" s="140">
        <v>6</v>
      </c>
      <c r="L168" s="144">
        <v>6</v>
      </c>
      <c r="M168" s="140">
        <v>2</v>
      </c>
    </row>
    <row r="169" spans="1:14" ht="15.6" x14ac:dyDescent="0.3">
      <c r="A169" s="145" t="s">
        <v>600</v>
      </c>
      <c r="B169" s="131"/>
      <c r="C169" s="132" t="s">
        <v>968</v>
      </c>
      <c r="D169" s="131" t="s">
        <v>969</v>
      </c>
      <c r="E169" s="133" t="s">
        <v>970</v>
      </c>
      <c r="F169" s="131" t="s">
        <v>971</v>
      </c>
      <c r="G169" s="132" t="s">
        <v>801</v>
      </c>
      <c r="H169" s="134">
        <v>24019</v>
      </c>
      <c r="I169" s="135" t="s">
        <v>972</v>
      </c>
      <c r="J169" s="136"/>
      <c r="K169" s="132"/>
      <c r="L169" s="136"/>
      <c r="M169" s="137">
        <v>2</v>
      </c>
    </row>
    <row r="170" spans="1:14" ht="15.6" x14ac:dyDescent="0.3">
      <c r="A170" s="146" t="s">
        <v>973</v>
      </c>
      <c r="B170" s="146"/>
      <c r="C170" s="146"/>
      <c r="D170" s="146"/>
      <c r="E170" s="146"/>
      <c r="F170" s="146"/>
      <c r="G170" s="146"/>
      <c r="H170" s="146"/>
      <c r="I170" s="147"/>
      <c r="J170" s="148">
        <f>SUM(J96:J169)</f>
        <v>61</v>
      </c>
      <c r="K170" s="148">
        <f>SUM(K96:K169)</f>
        <v>98</v>
      </c>
      <c r="L170" s="148">
        <f>SUM(L96:L169)</f>
        <v>113</v>
      </c>
      <c r="M170" s="148">
        <f>SUM(M96:M169)</f>
        <v>143</v>
      </c>
    </row>
    <row r="171" spans="1:14" ht="15.6" x14ac:dyDescent="0.3">
      <c r="A171" s="149"/>
      <c r="B171" s="133"/>
      <c r="C171" s="133"/>
      <c r="D171" s="133"/>
      <c r="E171" s="133"/>
      <c r="F171" s="133"/>
      <c r="G171" s="133"/>
      <c r="H171" s="133"/>
      <c r="I171" s="150"/>
      <c r="J171" s="136"/>
      <c r="K171" s="132"/>
      <c r="L171" s="136"/>
      <c r="M171" s="137"/>
    </row>
    <row r="172" spans="1:14" ht="15.6" x14ac:dyDescent="0.3">
      <c r="A172" s="149"/>
      <c r="B172" s="133"/>
      <c r="C172" s="133"/>
      <c r="D172" s="133"/>
      <c r="E172" s="133"/>
      <c r="F172" s="133"/>
      <c r="G172" s="133"/>
      <c r="H172" s="133"/>
      <c r="I172" s="150"/>
      <c r="J172" s="136"/>
      <c r="K172" s="132"/>
      <c r="L172" s="136"/>
      <c r="M172" s="137"/>
    </row>
    <row r="173" spans="1:14" s="216" customFormat="1" ht="15.6" x14ac:dyDescent="0.3">
      <c r="A173" s="209" t="s">
        <v>982</v>
      </c>
      <c r="B173" s="210" t="s">
        <v>983</v>
      </c>
      <c r="C173" s="211" t="s">
        <v>984</v>
      </c>
      <c r="D173" s="210" t="s">
        <v>985</v>
      </c>
      <c r="E173" s="212" t="s">
        <v>986</v>
      </c>
      <c r="F173" s="210" t="s">
        <v>987</v>
      </c>
      <c r="G173" s="211" t="s">
        <v>988</v>
      </c>
      <c r="H173" s="213">
        <v>60609</v>
      </c>
      <c r="I173" s="214" t="s">
        <v>989</v>
      </c>
      <c r="J173" s="215">
        <v>25</v>
      </c>
      <c r="K173" s="211"/>
      <c r="L173" s="215"/>
      <c r="M173" s="211">
        <v>65</v>
      </c>
      <c r="N173" s="226">
        <v>297279611</v>
      </c>
    </row>
    <row r="174" spans="1:14" s="216" customFormat="1" ht="15.6" x14ac:dyDescent="0.3">
      <c r="A174" s="217" t="s">
        <v>982</v>
      </c>
      <c r="B174" s="218"/>
      <c r="C174" s="219" t="s">
        <v>990</v>
      </c>
      <c r="D174" s="218" t="s">
        <v>991</v>
      </c>
      <c r="E174" s="220" t="s">
        <v>992</v>
      </c>
      <c r="F174" s="218" t="s">
        <v>993</v>
      </c>
      <c r="G174" s="219" t="s">
        <v>988</v>
      </c>
      <c r="H174" s="221">
        <v>61550</v>
      </c>
      <c r="I174" s="222" t="s">
        <v>994</v>
      </c>
      <c r="J174" s="223"/>
      <c r="K174" s="219"/>
      <c r="L174" s="223"/>
      <c r="M174" s="224">
        <v>20</v>
      </c>
      <c r="N174" s="226">
        <v>697279611</v>
      </c>
    </row>
    <row r="175" spans="1:14" s="216" customFormat="1" ht="15.6" x14ac:dyDescent="0.3">
      <c r="A175" s="209" t="s">
        <v>982</v>
      </c>
      <c r="B175" s="210" t="s">
        <v>995</v>
      </c>
      <c r="C175" s="211" t="s">
        <v>996</v>
      </c>
      <c r="D175" s="210" t="s">
        <v>997</v>
      </c>
      <c r="E175" s="212" t="s">
        <v>998</v>
      </c>
      <c r="F175" s="210" t="s">
        <v>999</v>
      </c>
      <c r="G175" s="211" t="s">
        <v>1000</v>
      </c>
      <c r="H175" s="213">
        <v>58203</v>
      </c>
      <c r="I175" s="214" t="s">
        <v>1001</v>
      </c>
      <c r="J175" s="215">
        <v>4</v>
      </c>
      <c r="K175" s="211">
        <v>8</v>
      </c>
      <c r="L175" s="215"/>
      <c r="M175" s="211">
        <v>11</v>
      </c>
      <c r="N175" s="226">
        <v>897279611</v>
      </c>
    </row>
    <row r="176" spans="1:14" s="216" customFormat="1" ht="15.6" x14ac:dyDescent="0.3">
      <c r="A176" s="217" t="s">
        <v>982</v>
      </c>
      <c r="B176" s="218"/>
      <c r="C176" s="219" t="s">
        <v>1002</v>
      </c>
      <c r="D176" s="218" t="s">
        <v>1003</v>
      </c>
      <c r="E176" s="220" t="s">
        <v>1004</v>
      </c>
      <c r="F176" s="218" t="s">
        <v>1005</v>
      </c>
      <c r="G176" s="219" t="s">
        <v>1006</v>
      </c>
      <c r="H176" s="221">
        <v>57104</v>
      </c>
      <c r="I176" s="222" t="s">
        <v>1007</v>
      </c>
      <c r="J176" s="223">
        <v>4</v>
      </c>
      <c r="K176" s="219">
        <v>8</v>
      </c>
      <c r="L176" s="223"/>
      <c r="M176" s="224">
        <v>12</v>
      </c>
      <c r="N176" s="226">
        <v>208279611</v>
      </c>
    </row>
    <row r="177" spans="1:14" s="216" customFormat="1" ht="15.6" x14ac:dyDescent="0.3">
      <c r="A177" s="209" t="s">
        <v>982</v>
      </c>
      <c r="B177" s="210" t="s">
        <v>1008</v>
      </c>
      <c r="C177" s="211" t="s">
        <v>1009</v>
      </c>
      <c r="D177" s="210" t="s">
        <v>1010</v>
      </c>
      <c r="E177" s="212" t="s">
        <v>1011</v>
      </c>
      <c r="F177" s="210" t="s">
        <v>1012</v>
      </c>
      <c r="G177" s="211" t="s">
        <v>1013</v>
      </c>
      <c r="H177" s="213">
        <v>50322</v>
      </c>
      <c r="I177" s="214" t="s">
        <v>1014</v>
      </c>
      <c r="J177" s="215">
        <v>20</v>
      </c>
      <c r="K177" s="211">
        <v>25</v>
      </c>
      <c r="L177" s="215"/>
      <c r="M177" s="211">
        <v>22</v>
      </c>
      <c r="N177" s="226">
        <v>408279611</v>
      </c>
    </row>
    <row r="178" spans="1:14" s="216" customFormat="1" ht="15.6" x14ac:dyDescent="0.3">
      <c r="A178" s="217" t="s">
        <v>982</v>
      </c>
      <c r="B178" s="218"/>
      <c r="C178" s="219" t="s">
        <v>1015</v>
      </c>
      <c r="D178" s="218" t="s">
        <v>1016</v>
      </c>
      <c r="E178" s="220" t="s">
        <v>1017</v>
      </c>
      <c r="F178" s="218" t="s">
        <v>1018</v>
      </c>
      <c r="G178" s="219" t="s">
        <v>1019</v>
      </c>
      <c r="H178" s="221">
        <v>68127</v>
      </c>
      <c r="I178" s="222" t="s">
        <v>1020</v>
      </c>
      <c r="J178" s="223"/>
      <c r="K178" s="219">
        <v>25</v>
      </c>
      <c r="L178" s="223"/>
      <c r="M178" s="224">
        <v>21</v>
      </c>
      <c r="N178" s="226">
        <v>508279611</v>
      </c>
    </row>
    <row r="179" spans="1:14" s="216" customFormat="1" ht="15.6" x14ac:dyDescent="0.3">
      <c r="A179" s="209" t="s">
        <v>982</v>
      </c>
      <c r="B179" s="210" t="s">
        <v>1021</v>
      </c>
      <c r="C179" s="211" t="s">
        <v>1022</v>
      </c>
      <c r="D179" s="210" t="s">
        <v>1023</v>
      </c>
      <c r="E179" s="212" t="s">
        <v>1024</v>
      </c>
      <c r="F179" s="210" t="s">
        <v>1025</v>
      </c>
      <c r="G179" s="211" t="s">
        <v>1026</v>
      </c>
      <c r="H179" s="213">
        <v>53225</v>
      </c>
      <c r="I179" s="214" t="s">
        <v>1027</v>
      </c>
      <c r="J179" s="215">
        <v>5</v>
      </c>
      <c r="K179" s="211">
        <v>5</v>
      </c>
      <c r="L179" s="215">
        <v>5</v>
      </c>
      <c r="M179" s="211">
        <v>41</v>
      </c>
      <c r="N179" s="226">
        <v>808279611</v>
      </c>
    </row>
    <row r="180" spans="1:14" s="216" customFormat="1" ht="15.6" x14ac:dyDescent="0.3">
      <c r="A180" s="217" t="s">
        <v>982</v>
      </c>
      <c r="B180" s="218"/>
      <c r="C180" s="219" t="s">
        <v>1028</v>
      </c>
      <c r="D180" s="218" t="s">
        <v>1029</v>
      </c>
      <c r="E180" s="220" t="s">
        <v>1030</v>
      </c>
      <c r="F180" s="218" t="s">
        <v>1031</v>
      </c>
      <c r="G180" s="219" t="s">
        <v>1032</v>
      </c>
      <c r="H180" s="221">
        <v>55337</v>
      </c>
      <c r="I180" s="222" t="s">
        <v>1033</v>
      </c>
      <c r="J180" s="223">
        <v>5</v>
      </c>
      <c r="K180" s="219">
        <v>5</v>
      </c>
      <c r="L180" s="223">
        <v>5</v>
      </c>
      <c r="M180" s="224">
        <v>36</v>
      </c>
      <c r="N180" s="226">
        <v>118279611</v>
      </c>
    </row>
    <row r="181" spans="1:14" s="216" customFormat="1" ht="15.6" x14ac:dyDescent="0.3">
      <c r="A181" s="209" t="s">
        <v>982</v>
      </c>
      <c r="B181" s="210" t="s">
        <v>1034</v>
      </c>
      <c r="C181" s="211" t="s">
        <v>1035</v>
      </c>
      <c r="D181" s="210" t="s">
        <v>1036</v>
      </c>
      <c r="E181" s="212" t="s">
        <v>1037</v>
      </c>
      <c r="F181" s="210" t="s">
        <v>1038</v>
      </c>
      <c r="G181" s="211" t="s">
        <v>1039</v>
      </c>
      <c r="H181" s="213">
        <v>63134</v>
      </c>
      <c r="I181" s="214" t="s">
        <v>1040</v>
      </c>
      <c r="J181" s="215"/>
      <c r="K181" s="211"/>
      <c r="L181" s="215"/>
      <c r="M181" s="211">
        <v>23</v>
      </c>
      <c r="N181" s="226">
        <v>218279611</v>
      </c>
    </row>
    <row r="182" spans="1:14" s="216" customFormat="1" ht="15.6" x14ac:dyDescent="0.3">
      <c r="A182" s="217" t="s">
        <v>982</v>
      </c>
      <c r="B182" s="218" t="s">
        <v>1041</v>
      </c>
      <c r="C182" s="219" t="s">
        <v>1042</v>
      </c>
      <c r="D182" s="218" t="s">
        <v>1043</v>
      </c>
      <c r="E182" s="220" t="s">
        <v>1044</v>
      </c>
      <c r="F182" s="218" t="s">
        <v>674</v>
      </c>
      <c r="G182" s="219" t="s">
        <v>1039</v>
      </c>
      <c r="H182" s="221">
        <v>65201</v>
      </c>
      <c r="I182" s="222" t="s">
        <v>1045</v>
      </c>
      <c r="J182" s="223"/>
      <c r="K182" s="219"/>
      <c r="L182" s="223"/>
      <c r="M182" s="224">
        <v>5</v>
      </c>
      <c r="N182" s="226">
        <v>318279611</v>
      </c>
    </row>
    <row r="183" spans="1:14" s="216" customFormat="1" ht="15.6" x14ac:dyDescent="0.3">
      <c r="A183" s="209" t="s">
        <v>982</v>
      </c>
      <c r="B183" s="210"/>
      <c r="C183" s="211" t="s">
        <v>1046</v>
      </c>
      <c r="D183" s="210" t="s">
        <v>1047</v>
      </c>
      <c r="E183" s="212" t="s">
        <v>1048</v>
      </c>
      <c r="F183" s="210" t="s">
        <v>1049</v>
      </c>
      <c r="G183" s="211" t="s">
        <v>1050</v>
      </c>
      <c r="H183" s="213">
        <v>66061</v>
      </c>
      <c r="I183" s="214" t="s">
        <v>1051</v>
      </c>
      <c r="J183" s="215"/>
      <c r="K183" s="211"/>
      <c r="L183" s="215"/>
      <c r="M183" s="211">
        <v>16</v>
      </c>
      <c r="N183" s="226">
        <v>518279611</v>
      </c>
    </row>
    <row r="184" spans="1:14" s="216" customFormat="1" ht="15.6" x14ac:dyDescent="0.3">
      <c r="A184" s="217" t="s">
        <v>982</v>
      </c>
      <c r="B184" s="218"/>
      <c r="C184" s="219" t="s">
        <v>1052</v>
      </c>
      <c r="D184" s="218" t="s">
        <v>1053</v>
      </c>
      <c r="E184" s="220" t="s">
        <v>1054</v>
      </c>
      <c r="F184" s="218" t="s">
        <v>1055</v>
      </c>
      <c r="G184" s="219" t="s">
        <v>1050</v>
      </c>
      <c r="H184" s="221">
        <v>67217</v>
      </c>
      <c r="I184" s="222" t="s">
        <v>1056</v>
      </c>
      <c r="J184" s="223"/>
      <c r="K184" s="219"/>
      <c r="L184" s="223"/>
      <c r="M184" s="224">
        <v>10</v>
      </c>
      <c r="N184" s="226">
        <v>818279611</v>
      </c>
    </row>
    <row r="185" spans="1:14" s="216" customFormat="1" ht="15.6" x14ac:dyDescent="0.3">
      <c r="A185" s="209" t="s">
        <v>982</v>
      </c>
      <c r="B185" s="210"/>
      <c r="C185" s="211" t="s">
        <v>1057</v>
      </c>
      <c r="D185" s="210" t="s">
        <v>1058</v>
      </c>
      <c r="E185" s="212" t="s">
        <v>1059</v>
      </c>
      <c r="F185" s="210" t="s">
        <v>1060</v>
      </c>
      <c r="G185" s="211" t="s">
        <v>1050</v>
      </c>
      <c r="H185" s="213">
        <v>67801</v>
      </c>
      <c r="I185" s="214" t="s">
        <v>1061</v>
      </c>
      <c r="J185" s="215"/>
      <c r="K185" s="211"/>
      <c r="L185" s="215"/>
      <c r="M185" s="211">
        <v>2</v>
      </c>
      <c r="N185" s="226">
        <v>918279611</v>
      </c>
    </row>
    <row r="186" spans="1:14" s="216" customFormat="1" ht="15.6" x14ac:dyDescent="0.3">
      <c r="A186" s="217" t="s">
        <v>982</v>
      </c>
      <c r="B186" s="218"/>
      <c r="C186" s="219" t="s">
        <v>1062</v>
      </c>
      <c r="D186" s="218" t="s">
        <v>1063</v>
      </c>
      <c r="E186" s="220" t="s">
        <v>1064</v>
      </c>
      <c r="F186" s="218" t="s">
        <v>1065</v>
      </c>
      <c r="G186" s="219" t="s">
        <v>1039</v>
      </c>
      <c r="H186" s="221">
        <v>65301</v>
      </c>
      <c r="I186" s="222" t="s">
        <v>1066</v>
      </c>
      <c r="J186" s="223"/>
      <c r="K186" s="219"/>
      <c r="L186" s="223"/>
      <c r="M186" s="224">
        <v>3</v>
      </c>
      <c r="N186" s="226">
        <v>228279611</v>
      </c>
    </row>
    <row r="187" spans="1:14" s="216" customFormat="1" ht="15.6" x14ac:dyDescent="0.3">
      <c r="A187" s="209" t="s">
        <v>982</v>
      </c>
      <c r="B187" s="210"/>
      <c r="C187" s="211" t="s">
        <v>1067</v>
      </c>
      <c r="D187" s="210" t="s">
        <v>1068</v>
      </c>
      <c r="E187" s="212" t="s">
        <v>1069</v>
      </c>
      <c r="F187" s="210" t="s">
        <v>1070</v>
      </c>
      <c r="G187" s="211" t="s">
        <v>1050</v>
      </c>
      <c r="H187" s="213">
        <v>67846</v>
      </c>
      <c r="I187" s="214" t="s">
        <v>1071</v>
      </c>
      <c r="J187" s="215"/>
      <c r="K187" s="211"/>
      <c r="L187" s="215"/>
      <c r="M187" s="211">
        <v>2</v>
      </c>
      <c r="N187" s="226">
        <v>528279611</v>
      </c>
    </row>
    <row r="188" spans="1:14" s="216" customFormat="1" ht="15.6" x14ac:dyDescent="0.3">
      <c r="A188" s="217" t="s">
        <v>982</v>
      </c>
      <c r="B188" s="218"/>
      <c r="C188" s="219" t="s">
        <v>1072</v>
      </c>
      <c r="D188" s="218" t="s">
        <v>1073</v>
      </c>
      <c r="E188" s="220" t="s">
        <v>1074</v>
      </c>
      <c r="F188" s="218" t="s">
        <v>1075</v>
      </c>
      <c r="G188" s="219" t="s">
        <v>1050</v>
      </c>
      <c r="H188" s="221">
        <v>67601</v>
      </c>
      <c r="I188" s="222" t="s">
        <v>1076</v>
      </c>
      <c r="J188" s="223"/>
      <c r="K188" s="219"/>
      <c r="L188" s="223"/>
      <c r="M188" s="224">
        <v>3</v>
      </c>
      <c r="N188" s="226">
        <v>628279611</v>
      </c>
    </row>
    <row r="189" spans="1:14" s="216" customFormat="1" ht="15.6" x14ac:dyDescent="0.3">
      <c r="A189" s="209" t="s">
        <v>982</v>
      </c>
      <c r="B189" s="210"/>
      <c r="C189" s="211" t="s">
        <v>1077</v>
      </c>
      <c r="D189" s="210" t="s">
        <v>1078</v>
      </c>
      <c r="E189" s="212" t="s">
        <v>1079</v>
      </c>
      <c r="F189" s="210" t="s">
        <v>1080</v>
      </c>
      <c r="G189" s="211" t="s">
        <v>1039</v>
      </c>
      <c r="H189" s="213">
        <v>65803</v>
      </c>
      <c r="I189" s="214" t="s">
        <v>1081</v>
      </c>
      <c r="J189" s="215"/>
      <c r="K189" s="211"/>
      <c r="L189" s="215"/>
      <c r="M189" s="211">
        <v>4</v>
      </c>
      <c r="N189" s="226">
        <v>828279611</v>
      </c>
    </row>
    <row r="190" spans="1:14" s="216" customFormat="1" ht="15.6" x14ac:dyDescent="0.3">
      <c r="A190" s="217" t="s">
        <v>982</v>
      </c>
      <c r="B190" s="218"/>
      <c r="C190" s="219" t="s">
        <v>1082</v>
      </c>
      <c r="D190" s="218" t="s">
        <v>1083</v>
      </c>
      <c r="E190" s="220" t="s">
        <v>1084</v>
      </c>
      <c r="F190" s="218" t="s">
        <v>1085</v>
      </c>
      <c r="G190" s="219" t="s">
        <v>1039</v>
      </c>
      <c r="H190" s="221">
        <v>64504</v>
      </c>
      <c r="I190" s="222" t="s">
        <v>1086</v>
      </c>
      <c r="J190" s="223"/>
      <c r="K190" s="219"/>
      <c r="L190" s="223"/>
      <c r="M190" s="224">
        <v>6</v>
      </c>
      <c r="N190" s="226">
        <v>928279611</v>
      </c>
    </row>
    <row r="191" spans="1:14" s="216" customFormat="1" ht="15.6" x14ac:dyDescent="0.3">
      <c r="A191" s="209" t="s">
        <v>982</v>
      </c>
      <c r="B191" s="210" t="s">
        <v>1087</v>
      </c>
      <c r="C191" s="211" t="s">
        <v>1088</v>
      </c>
      <c r="D191" s="210" t="s">
        <v>1089</v>
      </c>
      <c r="E191" s="212" t="s">
        <v>1090</v>
      </c>
      <c r="F191" s="210" t="s">
        <v>1091</v>
      </c>
      <c r="G191" s="211" t="s">
        <v>1092</v>
      </c>
      <c r="H191" s="213">
        <v>74107</v>
      </c>
      <c r="I191" s="214" t="s">
        <v>607</v>
      </c>
      <c r="J191" s="215"/>
      <c r="K191" s="211"/>
      <c r="L191" s="215"/>
      <c r="M191" s="211">
        <v>7</v>
      </c>
      <c r="N191" s="226">
        <v>238279611</v>
      </c>
    </row>
    <row r="192" spans="1:14" s="216" customFormat="1" ht="15.6" x14ac:dyDescent="0.3">
      <c r="A192" s="217" t="s">
        <v>982</v>
      </c>
      <c r="B192" s="218"/>
      <c r="C192" s="219" t="s">
        <v>1093</v>
      </c>
      <c r="D192" s="218" t="s">
        <v>1094</v>
      </c>
      <c r="E192" s="220" t="s">
        <v>1095</v>
      </c>
      <c r="F192" s="218" t="s">
        <v>1096</v>
      </c>
      <c r="G192" s="219" t="s">
        <v>1092</v>
      </c>
      <c r="H192" s="221">
        <v>73114</v>
      </c>
      <c r="I192" s="222" t="s">
        <v>607</v>
      </c>
      <c r="J192" s="223"/>
      <c r="K192" s="219"/>
      <c r="L192" s="223"/>
      <c r="M192" s="224">
        <v>10</v>
      </c>
      <c r="N192" s="226">
        <v>438279611</v>
      </c>
    </row>
    <row r="193" spans="1:14" s="216" customFormat="1" ht="15.6" x14ac:dyDescent="0.3">
      <c r="A193" s="209" t="s">
        <v>982</v>
      </c>
      <c r="B193" s="210"/>
      <c r="C193" s="211" t="s">
        <v>1097</v>
      </c>
      <c r="D193" s="210" t="s">
        <v>1098</v>
      </c>
      <c r="E193" s="212" t="s">
        <v>1099</v>
      </c>
      <c r="F193" s="210" t="s">
        <v>1100</v>
      </c>
      <c r="G193" s="211" t="s">
        <v>1092</v>
      </c>
      <c r="H193" s="213">
        <v>74820</v>
      </c>
      <c r="I193" s="214" t="s">
        <v>607</v>
      </c>
      <c r="J193" s="215"/>
      <c r="K193" s="211"/>
      <c r="L193" s="215"/>
      <c r="M193" s="211">
        <v>5</v>
      </c>
      <c r="N193" s="226">
        <v>538279611</v>
      </c>
    </row>
    <row r="194" spans="1:14" s="216" customFormat="1" ht="15.6" x14ac:dyDescent="0.3">
      <c r="A194" s="217" t="s">
        <v>982</v>
      </c>
      <c r="B194" s="218"/>
      <c r="C194" s="219" t="s">
        <v>1101</v>
      </c>
      <c r="D194" s="218" t="s">
        <v>1102</v>
      </c>
      <c r="E194" s="220" t="s">
        <v>1103</v>
      </c>
      <c r="F194" s="218" t="s">
        <v>1104</v>
      </c>
      <c r="G194" s="219" t="s">
        <v>1050</v>
      </c>
      <c r="H194" s="221">
        <v>67337</v>
      </c>
      <c r="I194" s="222" t="s">
        <v>607</v>
      </c>
      <c r="J194" s="223">
        <v>3</v>
      </c>
      <c r="K194" s="219">
        <v>3</v>
      </c>
      <c r="L194" s="223"/>
      <c r="M194" s="224">
        <v>3</v>
      </c>
      <c r="N194" s="226">
        <v>738279611</v>
      </c>
    </row>
    <row r="195" spans="1:14" s="216" customFormat="1" ht="15.6" x14ac:dyDescent="0.3">
      <c r="A195" s="209" t="s">
        <v>982</v>
      </c>
      <c r="B195" s="210"/>
      <c r="C195" s="211" t="s">
        <v>1105</v>
      </c>
      <c r="D195" s="210" t="s">
        <v>1106</v>
      </c>
      <c r="E195" s="212" t="s">
        <v>1107</v>
      </c>
      <c r="F195" s="210" t="s">
        <v>1108</v>
      </c>
      <c r="G195" s="211" t="s">
        <v>1092</v>
      </c>
      <c r="H195" s="213">
        <v>73701</v>
      </c>
      <c r="I195" s="214" t="s">
        <v>607</v>
      </c>
      <c r="J195" s="215"/>
      <c r="K195" s="211"/>
      <c r="L195" s="215"/>
      <c r="M195" s="211">
        <v>3</v>
      </c>
      <c r="N195" s="226">
        <v>938279611</v>
      </c>
    </row>
    <row r="196" spans="1:14" s="216" customFormat="1" ht="15.6" x14ac:dyDescent="0.3">
      <c r="A196" s="217" t="s">
        <v>982</v>
      </c>
      <c r="B196" s="218"/>
      <c r="C196" s="219" t="s">
        <v>1109</v>
      </c>
      <c r="D196" s="218" t="s">
        <v>1110</v>
      </c>
      <c r="E196" s="220" t="s">
        <v>1111</v>
      </c>
      <c r="F196" s="218" t="s">
        <v>1112</v>
      </c>
      <c r="G196" s="219" t="s">
        <v>1092</v>
      </c>
      <c r="H196" s="221">
        <v>74743</v>
      </c>
      <c r="I196" s="222" t="s">
        <v>607</v>
      </c>
      <c r="J196" s="223"/>
      <c r="K196" s="219"/>
      <c r="L196" s="223"/>
      <c r="M196" s="224">
        <v>3</v>
      </c>
      <c r="N196" s="226">
        <v>348279611</v>
      </c>
    </row>
    <row r="197" spans="1:14" s="216" customFormat="1" ht="15.6" x14ac:dyDescent="0.3">
      <c r="A197" s="209" t="s">
        <v>982</v>
      </c>
      <c r="B197" s="210"/>
      <c r="C197" s="211" t="s">
        <v>1113</v>
      </c>
      <c r="D197" s="210" t="s">
        <v>1114</v>
      </c>
      <c r="E197" s="212" t="s">
        <v>1115</v>
      </c>
      <c r="F197" s="210" t="s">
        <v>1116</v>
      </c>
      <c r="G197" s="211" t="s">
        <v>1039</v>
      </c>
      <c r="H197" s="213">
        <v>64801</v>
      </c>
      <c r="I197" s="214" t="s">
        <v>607</v>
      </c>
      <c r="J197" s="215"/>
      <c r="K197" s="211"/>
      <c r="L197" s="215"/>
      <c r="M197" s="211">
        <v>6</v>
      </c>
      <c r="N197" s="226">
        <v>648279611</v>
      </c>
    </row>
    <row r="198" spans="1:14" s="216" customFormat="1" ht="15.6" x14ac:dyDescent="0.3">
      <c r="A198" s="217" t="s">
        <v>982</v>
      </c>
      <c r="B198" s="218"/>
      <c r="C198" s="219" t="s">
        <v>1117</v>
      </c>
      <c r="D198" s="218" t="s">
        <v>1118</v>
      </c>
      <c r="E198" s="220" t="s">
        <v>1119</v>
      </c>
      <c r="F198" s="218" t="s">
        <v>1120</v>
      </c>
      <c r="G198" s="219" t="s">
        <v>1092</v>
      </c>
      <c r="H198" s="221">
        <v>73501</v>
      </c>
      <c r="I198" s="222" t="s">
        <v>607</v>
      </c>
      <c r="J198" s="223"/>
      <c r="K198" s="219"/>
      <c r="L198" s="223"/>
      <c r="M198" s="224">
        <v>4</v>
      </c>
      <c r="N198" s="226">
        <v>848279611</v>
      </c>
    </row>
    <row r="199" spans="1:14" s="216" customFormat="1" ht="15.6" x14ac:dyDescent="0.3">
      <c r="A199" s="209" t="s">
        <v>982</v>
      </c>
      <c r="B199" s="210" t="s">
        <v>1121</v>
      </c>
      <c r="C199" s="211" t="s">
        <v>1122</v>
      </c>
      <c r="D199" s="210" t="s">
        <v>1123</v>
      </c>
      <c r="E199" s="212" t="s">
        <v>1124</v>
      </c>
      <c r="F199" s="210" t="s">
        <v>1125</v>
      </c>
      <c r="G199" s="211" t="s">
        <v>1126</v>
      </c>
      <c r="H199" s="213">
        <v>76106</v>
      </c>
      <c r="I199" s="214" t="s">
        <v>607</v>
      </c>
      <c r="J199" s="215">
        <v>15</v>
      </c>
      <c r="K199" s="211"/>
      <c r="L199" s="215">
        <v>15</v>
      </c>
      <c r="M199" s="211">
        <v>11</v>
      </c>
      <c r="N199" s="226">
        <v>948279611</v>
      </c>
    </row>
    <row r="200" spans="1:14" s="216" customFormat="1" ht="15.6" x14ac:dyDescent="0.3">
      <c r="A200" s="217" t="s">
        <v>982</v>
      </c>
      <c r="B200" s="218"/>
      <c r="C200" s="219" t="s">
        <v>1127</v>
      </c>
      <c r="D200" s="218" t="s">
        <v>1128</v>
      </c>
      <c r="E200" s="220" t="s">
        <v>1129</v>
      </c>
      <c r="F200" s="218" t="s">
        <v>1130</v>
      </c>
      <c r="G200" s="219" t="s">
        <v>1126</v>
      </c>
      <c r="H200" s="221">
        <v>75150</v>
      </c>
      <c r="I200" s="222" t="s">
        <v>607</v>
      </c>
      <c r="J200" s="223">
        <v>20</v>
      </c>
      <c r="K200" s="219"/>
      <c r="L200" s="223">
        <v>20</v>
      </c>
      <c r="M200" s="224">
        <v>19</v>
      </c>
      <c r="N200" s="226">
        <v>158279611</v>
      </c>
    </row>
    <row r="201" spans="1:14" s="216" customFormat="1" ht="15.6" x14ac:dyDescent="0.3">
      <c r="A201" s="209" t="s">
        <v>982</v>
      </c>
      <c r="B201" s="210"/>
      <c r="C201" s="211" t="s">
        <v>1131</v>
      </c>
      <c r="D201" s="210" t="s">
        <v>1132</v>
      </c>
      <c r="E201" s="212" t="s">
        <v>1133</v>
      </c>
      <c r="F201" s="210" t="s">
        <v>1134</v>
      </c>
      <c r="G201" s="211" t="s">
        <v>1126</v>
      </c>
      <c r="H201" s="213">
        <v>75708</v>
      </c>
      <c r="I201" s="214" t="s">
        <v>607</v>
      </c>
      <c r="J201" s="215"/>
      <c r="K201" s="211">
        <v>10</v>
      </c>
      <c r="L201" s="215"/>
      <c r="M201" s="211">
        <v>8</v>
      </c>
      <c r="N201" s="226">
        <v>358279611</v>
      </c>
    </row>
    <row r="202" spans="1:14" s="216" customFormat="1" ht="15.6" x14ac:dyDescent="0.3">
      <c r="A202" s="217" t="s">
        <v>982</v>
      </c>
      <c r="B202" s="218"/>
      <c r="C202" s="219" t="s">
        <v>1135</v>
      </c>
      <c r="D202" s="218" t="s">
        <v>1136</v>
      </c>
      <c r="E202" s="220" t="s">
        <v>1137</v>
      </c>
      <c r="F202" s="218" t="s">
        <v>1138</v>
      </c>
      <c r="G202" s="219" t="s">
        <v>1126</v>
      </c>
      <c r="H202" s="221">
        <v>76301</v>
      </c>
      <c r="I202" s="222" t="s">
        <v>1139</v>
      </c>
      <c r="J202" s="223"/>
      <c r="K202" s="219"/>
      <c r="L202" s="223"/>
      <c r="M202" s="224">
        <v>5</v>
      </c>
      <c r="N202" s="226">
        <v>458279611</v>
      </c>
    </row>
    <row r="203" spans="1:14" s="216" customFormat="1" ht="15.6" x14ac:dyDescent="0.3">
      <c r="A203" s="209" t="s">
        <v>982</v>
      </c>
      <c r="B203" s="210"/>
      <c r="C203" s="211" t="s">
        <v>1140</v>
      </c>
      <c r="D203" s="210" t="s">
        <v>1141</v>
      </c>
      <c r="E203" s="212" t="s">
        <v>1142</v>
      </c>
      <c r="F203" s="210" t="s">
        <v>1143</v>
      </c>
      <c r="G203" s="211" t="s">
        <v>1126</v>
      </c>
      <c r="H203" s="213">
        <v>75090</v>
      </c>
      <c r="I203" s="214" t="s">
        <v>607</v>
      </c>
      <c r="J203" s="215">
        <v>2</v>
      </c>
      <c r="K203" s="211">
        <v>2</v>
      </c>
      <c r="L203" s="215">
        <v>2</v>
      </c>
      <c r="M203" s="211">
        <v>5</v>
      </c>
      <c r="N203" s="226">
        <v>658279611</v>
      </c>
    </row>
    <row r="204" spans="1:14" s="216" customFormat="1" ht="15.6" x14ac:dyDescent="0.3">
      <c r="A204" s="217" t="s">
        <v>982</v>
      </c>
      <c r="B204" s="218" t="s">
        <v>1144</v>
      </c>
      <c r="C204" s="219" t="s">
        <v>1145</v>
      </c>
      <c r="D204" s="218" t="s">
        <v>1146</v>
      </c>
      <c r="E204" s="220" t="s">
        <v>1147</v>
      </c>
      <c r="F204" s="218" t="s">
        <v>1148</v>
      </c>
      <c r="G204" s="219" t="s">
        <v>1126</v>
      </c>
      <c r="H204" s="221">
        <v>77301</v>
      </c>
      <c r="I204" s="222" t="s">
        <v>607</v>
      </c>
      <c r="J204" s="223"/>
      <c r="K204" s="219"/>
      <c r="L204" s="223"/>
      <c r="M204" s="224">
        <v>1</v>
      </c>
      <c r="N204" s="226">
        <v>858279611</v>
      </c>
    </row>
    <row r="205" spans="1:14" s="216" customFormat="1" ht="15.6" x14ac:dyDescent="0.3">
      <c r="A205" s="209" t="s">
        <v>982</v>
      </c>
      <c r="B205" s="210"/>
      <c r="C205" s="211" t="s">
        <v>1149</v>
      </c>
      <c r="D205" s="210" t="s">
        <v>1150</v>
      </c>
      <c r="E205" s="212" t="s">
        <v>1151</v>
      </c>
      <c r="F205" s="210" t="s">
        <v>1152</v>
      </c>
      <c r="G205" s="211" t="s">
        <v>1126</v>
      </c>
      <c r="H205" s="213">
        <v>78557</v>
      </c>
      <c r="I205" s="214" t="s">
        <v>607</v>
      </c>
      <c r="J205" s="215"/>
      <c r="K205" s="211"/>
      <c r="L205" s="215"/>
      <c r="M205" s="211">
        <v>9</v>
      </c>
      <c r="N205" s="226">
        <v>958279611</v>
      </c>
    </row>
    <row r="206" spans="1:14" s="216" customFormat="1" ht="15.6" x14ac:dyDescent="0.3">
      <c r="A206" s="217" t="s">
        <v>982</v>
      </c>
      <c r="B206" s="218"/>
      <c r="C206" s="219" t="s">
        <v>1153</v>
      </c>
      <c r="D206" s="218" t="s">
        <v>1154</v>
      </c>
      <c r="E206" s="220" t="s">
        <v>1155</v>
      </c>
      <c r="F206" s="218" t="s">
        <v>1156</v>
      </c>
      <c r="G206" s="219" t="s">
        <v>1126</v>
      </c>
      <c r="H206" s="221">
        <v>77017</v>
      </c>
      <c r="I206" s="222" t="s">
        <v>1157</v>
      </c>
      <c r="J206" s="223"/>
      <c r="K206" s="219"/>
      <c r="L206" s="223"/>
      <c r="M206" s="224">
        <v>18</v>
      </c>
      <c r="N206" s="226">
        <v>268279611</v>
      </c>
    </row>
    <row r="207" spans="1:14" s="216" customFormat="1" ht="15.6" x14ac:dyDescent="0.3">
      <c r="A207" s="209" t="s">
        <v>982</v>
      </c>
      <c r="B207" s="210"/>
      <c r="C207" s="211" t="s">
        <v>1158</v>
      </c>
      <c r="D207" s="210" t="s">
        <v>1159</v>
      </c>
      <c r="E207" s="212" t="s">
        <v>1160</v>
      </c>
      <c r="F207" s="210" t="s">
        <v>1161</v>
      </c>
      <c r="G207" s="211" t="s">
        <v>1126</v>
      </c>
      <c r="H207" s="213">
        <v>78218</v>
      </c>
      <c r="I207" s="214" t="s">
        <v>607</v>
      </c>
      <c r="J207" s="215"/>
      <c r="K207" s="211"/>
      <c r="L207" s="215"/>
      <c r="M207" s="211">
        <v>18</v>
      </c>
      <c r="N207" s="226">
        <v>368279611</v>
      </c>
    </row>
    <row r="208" spans="1:14" s="216" customFormat="1" ht="15.6" x14ac:dyDescent="0.3">
      <c r="A208" s="217" t="s">
        <v>982</v>
      </c>
      <c r="B208" s="218"/>
      <c r="C208" s="219" t="s">
        <v>1162</v>
      </c>
      <c r="D208" s="218" t="s">
        <v>1163</v>
      </c>
      <c r="E208" s="220" t="s">
        <v>1164</v>
      </c>
      <c r="F208" s="218" t="s">
        <v>1165</v>
      </c>
      <c r="G208" s="219" t="s">
        <v>1126</v>
      </c>
      <c r="H208" s="221">
        <v>77705</v>
      </c>
      <c r="I208" s="222" t="s">
        <v>607</v>
      </c>
      <c r="J208" s="223"/>
      <c r="K208" s="219"/>
      <c r="L208" s="223"/>
      <c r="M208" s="224">
        <v>5</v>
      </c>
      <c r="N208" s="226">
        <v>468279611</v>
      </c>
    </row>
    <row r="209" spans="1:14" s="216" customFormat="1" ht="15.6" x14ac:dyDescent="0.3">
      <c r="A209" s="209" t="s">
        <v>982</v>
      </c>
      <c r="B209" s="210"/>
      <c r="C209" s="211" t="s">
        <v>1166</v>
      </c>
      <c r="D209" s="210" t="s">
        <v>1167</v>
      </c>
      <c r="E209" s="212" t="s">
        <v>1168</v>
      </c>
      <c r="F209" s="210" t="s">
        <v>1169</v>
      </c>
      <c r="G209" s="211" t="s">
        <v>1126</v>
      </c>
      <c r="H209" s="213">
        <v>77964</v>
      </c>
      <c r="I209" s="214" t="s">
        <v>607</v>
      </c>
      <c r="J209" s="215"/>
      <c r="K209" s="211"/>
      <c r="L209" s="215"/>
      <c r="M209" s="211">
        <v>4</v>
      </c>
      <c r="N209" s="226">
        <v>768279611</v>
      </c>
    </row>
    <row r="210" spans="1:14" s="216" customFormat="1" ht="15.6" x14ac:dyDescent="0.3">
      <c r="A210" s="217" t="s">
        <v>982</v>
      </c>
      <c r="B210" s="218"/>
      <c r="C210" s="219" t="s">
        <v>1170</v>
      </c>
      <c r="D210" s="218" t="s">
        <v>1171</v>
      </c>
      <c r="E210" s="220" t="s">
        <v>1172</v>
      </c>
      <c r="F210" s="218" t="s">
        <v>1173</v>
      </c>
      <c r="G210" s="219" t="s">
        <v>1126</v>
      </c>
      <c r="H210" s="221">
        <v>78041</v>
      </c>
      <c r="I210" s="222" t="s">
        <v>607</v>
      </c>
      <c r="J210" s="223"/>
      <c r="K210" s="219"/>
      <c r="L210" s="223"/>
      <c r="M210" s="224">
        <v>4</v>
      </c>
      <c r="N210" s="226">
        <v>868279611</v>
      </c>
    </row>
    <row r="211" spans="1:14" s="216" customFormat="1" ht="15.6" x14ac:dyDescent="0.3">
      <c r="A211" s="209" t="s">
        <v>982</v>
      </c>
      <c r="B211" s="210"/>
      <c r="C211" s="211" t="s">
        <v>1174</v>
      </c>
      <c r="D211" s="210" t="s">
        <v>1175</v>
      </c>
      <c r="E211" s="212" t="s">
        <v>1176</v>
      </c>
      <c r="F211" s="210" t="s">
        <v>1177</v>
      </c>
      <c r="G211" s="211" t="s">
        <v>1126</v>
      </c>
      <c r="H211" s="213">
        <v>78801</v>
      </c>
      <c r="I211" s="214" t="s">
        <v>607</v>
      </c>
      <c r="J211" s="215"/>
      <c r="K211" s="211"/>
      <c r="L211" s="215"/>
      <c r="M211" s="211">
        <v>2</v>
      </c>
      <c r="N211" s="226">
        <v>178279611</v>
      </c>
    </row>
    <row r="212" spans="1:14" s="216" customFormat="1" ht="15.6" x14ac:dyDescent="0.3">
      <c r="A212" s="217" t="s">
        <v>982</v>
      </c>
      <c r="B212" s="218"/>
      <c r="C212" s="219" t="s">
        <v>1178</v>
      </c>
      <c r="D212" s="218" t="s">
        <v>1179</v>
      </c>
      <c r="E212" s="220" t="s">
        <v>1180</v>
      </c>
      <c r="F212" s="218" t="s">
        <v>1181</v>
      </c>
      <c r="G212" s="219" t="s">
        <v>1126</v>
      </c>
      <c r="H212" s="221">
        <v>77488</v>
      </c>
      <c r="I212" s="222" t="s">
        <v>607</v>
      </c>
      <c r="J212" s="223"/>
      <c r="K212" s="219"/>
      <c r="L212" s="223"/>
      <c r="M212" s="224">
        <v>1</v>
      </c>
      <c r="N212" s="226">
        <v>378279611</v>
      </c>
    </row>
    <row r="213" spans="1:14" s="216" customFormat="1" ht="15.6" x14ac:dyDescent="0.3">
      <c r="A213" s="209" t="s">
        <v>982</v>
      </c>
      <c r="B213" s="210"/>
      <c r="C213" s="211" t="s">
        <v>1182</v>
      </c>
      <c r="D213" s="210" t="s">
        <v>1183</v>
      </c>
      <c r="E213" s="212" t="s">
        <v>1184</v>
      </c>
      <c r="F213" s="210" t="s">
        <v>1185</v>
      </c>
      <c r="G213" s="211" t="s">
        <v>1126</v>
      </c>
      <c r="H213" s="213">
        <v>78840</v>
      </c>
      <c r="I213" s="214" t="s">
        <v>607</v>
      </c>
      <c r="J213" s="215"/>
      <c r="K213" s="211"/>
      <c r="L213" s="215"/>
      <c r="M213" s="211">
        <v>3</v>
      </c>
      <c r="N213" s="226">
        <v>678279611</v>
      </c>
    </row>
    <row r="214" spans="1:14" s="216" customFormat="1" ht="15.6" x14ac:dyDescent="0.3">
      <c r="A214" s="217" t="s">
        <v>982</v>
      </c>
      <c r="B214" s="218" t="s">
        <v>1186</v>
      </c>
      <c r="C214" s="219" t="s">
        <v>1187</v>
      </c>
      <c r="D214" s="218" t="s">
        <v>1188</v>
      </c>
      <c r="E214" s="220" t="s">
        <v>1189</v>
      </c>
      <c r="F214" s="218" t="s">
        <v>1190</v>
      </c>
      <c r="G214" s="219" t="s">
        <v>1126</v>
      </c>
      <c r="H214" s="221">
        <v>79603</v>
      </c>
      <c r="I214" s="222" t="s">
        <v>1191</v>
      </c>
      <c r="J214" s="223">
        <v>5</v>
      </c>
      <c r="K214" s="219"/>
      <c r="L214" s="223"/>
      <c r="M214" s="224">
        <v>3</v>
      </c>
      <c r="N214" s="226">
        <v>778279611</v>
      </c>
    </row>
    <row r="215" spans="1:14" s="216" customFormat="1" ht="15.6" x14ac:dyDescent="0.3">
      <c r="A215" s="209" t="s">
        <v>982</v>
      </c>
      <c r="B215" s="210"/>
      <c r="C215" s="211" t="s">
        <v>1192</v>
      </c>
      <c r="D215" s="210" t="s">
        <v>1193</v>
      </c>
      <c r="E215" s="212" t="s">
        <v>1194</v>
      </c>
      <c r="F215" s="210" t="s">
        <v>1195</v>
      </c>
      <c r="G215" s="211" t="s">
        <v>1126</v>
      </c>
      <c r="H215" s="213">
        <v>78754</v>
      </c>
      <c r="I215" s="214" t="s">
        <v>607</v>
      </c>
      <c r="J215" s="215">
        <v>20</v>
      </c>
      <c r="K215" s="211"/>
      <c r="L215" s="215"/>
      <c r="M215" s="211">
        <v>3</v>
      </c>
      <c r="N215" s="226">
        <v>978279611</v>
      </c>
    </row>
    <row r="216" spans="1:14" s="216" customFormat="1" ht="15.6" x14ac:dyDescent="0.3">
      <c r="A216" s="217" t="s">
        <v>982</v>
      </c>
      <c r="B216" s="218"/>
      <c r="C216" s="219" t="s">
        <v>1196</v>
      </c>
      <c r="D216" s="218" t="s">
        <v>1197</v>
      </c>
      <c r="E216" s="220" t="s">
        <v>1198</v>
      </c>
      <c r="F216" s="218" t="s">
        <v>1199</v>
      </c>
      <c r="G216" s="219" t="s">
        <v>1126</v>
      </c>
      <c r="H216" s="221">
        <v>77803</v>
      </c>
      <c r="I216" s="222" t="s">
        <v>607</v>
      </c>
      <c r="J216" s="223">
        <v>5</v>
      </c>
      <c r="K216" s="219"/>
      <c r="L216" s="223"/>
      <c r="M216" s="224">
        <v>6</v>
      </c>
      <c r="N216" s="226">
        <v>188279611</v>
      </c>
    </row>
    <row r="217" spans="1:14" s="216" customFormat="1" ht="15.6" x14ac:dyDescent="0.3">
      <c r="A217" s="209" t="s">
        <v>982</v>
      </c>
      <c r="B217" s="210"/>
      <c r="C217" s="211" t="s">
        <v>1200</v>
      </c>
      <c r="D217" s="210" t="s">
        <v>1201</v>
      </c>
      <c r="E217" s="212" t="s">
        <v>1202</v>
      </c>
      <c r="F217" s="210" t="s">
        <v>1203</v>
      </c>
      <c r="G217" s="211" t="s">
        <v>1126</v>
      </c>
      <c r="H217" s="213">
        <v>79706</v>
      </c>
      <c r="I217" s="214" t="s">
        <v>1204</v>
      </c>
      <c r="J217" s="215">
        <v>10</v>
      </c>
      <c r="K217" s="211"/>
      <c r="L217" s="215"/>
      <c r="M217" s="211">
        <v>5</v>
      </c>
      <c r="N217" s="226">
        <v>288279611</v>
      </c>
    </row>
    <row r="218" spans="1:14" s="216" customFormat="1" ht="15.6" x14ac:dyDescent="0.3">
      <c r="A218" s="217" t="s">
        <v>982</v>
      </c>
      <c r="B218" s="218"/>
      <c r="C218" s="219" t="s">
        <v>1205</v>
      </c>
      <c r="D218" s="218" t="s">
        <v>1206</v>
      </c>
      <c r="E218" s="220" t="s">
        <v>1207</v>
      </c>
      <c r="F218" s="218" t="s">
        <v>1208</v>
      </c>
      <c r="G218" s="219" t="s">
        <v>1126</v>
      </c>
      <c r="H218" s="221">
        <v>76903</v>
      </c>
      <c r="I218" s="222" t="s">
        <v>607</v>
      </c>
      <c r="J218" s="223">
        <v>5</v>
      </c>
      <c r="K218" s="219"/>
      <c r="L218" s="223"/>
      <c r="M218" s="224">
        <v>5</v>
      </c>
      <c r="N218" s="226">
        <v>488279611</v>
      </c>
    </row>
    <row r="219" spans="1:14" s="216" customFormat="1" ht="15.6" x14ac:dyDescent="0.3">
      <c r="A219" s="209" t="s">
        <v>982</v>
      </c>
      <c r="B219" s="210"/>
      <c r="C219" s="211" t="s">
        <v>1209</v>
      </c>
      <c r="D219" s="210" t="s">
        <v>1210</v>
      </c>
      <c r="E219" s="212" t="s">
        <v>1211</v>
      </c>
      <c r="F219" s="210" t="s">
        <v>1212</v>
      </c>
      <c r="G219" s="211" t="s">
        <v>1126</v>
      </c>
      <c r="H219" s="213">
        <v>76706</v>
      </c>
      <c r="I219" s="214" t="s">
        <v>607</v>
      </c>
      <c r="J219" s="215">
        <v>5</v>
      </c>
      <c r="K219" s="211"/>
      <c r="L219" s="215"/>
      <c r="M219" s="211">
        <v>7</v>
      </c>
      <c r="N219" s="226">
        <v>588279611</v>
      </c>
    </row>
    <row r="220" spans="1:14" s="216" customFormat="1" ht="15.6" x14ac:dyDescent="0.3">
      <c r="A220" s="217" t="s">
        <v>982</v>
      </c>
      <c r="B220" s="218"/>
      <c r="C220" s="219" t="s">
        <v>1213</v>
      </c>
      <c r="D220" s="218" t="s">
        <v>1214</v>
      </c>
      <c r="E220" s="220" t="s">
        <v>1215</v>
      </c>
      <c r="F220" s="218" t="s">
        <v>1216</v>
      </c>
      <c r="G220" s="219" t="s">
        <v>1126</v>
      </c>
      <c r="H220" s="221">
        <v>79735</v>
      </c>
      <c r="I220" s="222" t="s">
        <v>607</v>
      </c>
      <c r="J220" s="223">
        <v>3</v>
      </c>
      <c r="K220" s="219"/>
      <c r="L220" s="223"/>
      <c r="M220" s="224">
        <v>2</v>
      </c>
      <c r="N220" s="226">
        <v>688279611</v>
      </c>
    </row>
    <row r="221" spans="1:14" s="216" customFormat="1" ht="15.6" x14ac:dyDescent="0.3">
      <c r="A221" s="225" t="s">
        <v>982</v>
      </c>
      <c r="B221" s="210"/>
      <c r="C221" s="211" t="s">
        <v>1217</v>
      </c>
      <c r="D221" s="210" t="s">
        <v>1218</v>
      </c>
      <c r="E221" s="212" t="s">
        <v>1219</v>
      </c>
      <c r="F221" s="210" t="s">
        <v>1220</v>
      </c>
      <c r="G221" s="211" t="s">
        <v>1126</v>
      </c>
      <c r="H221" s="213">
        <v>75901</v>
      </c>
      <c r="I221" s="214" t="s">
        <v>607</v>
      </c>
      <c r="J221" s="215">
        <v>5</v>
      </c>
      <c r="K221" s="211"/>
      <c r="L221" s="215"/>
      <c r="M221" s="211">
        <v>5</v>
      </c>
      <c r="N221" s="226">
        <v>788279611</v>
      </c>
    </row>
    <row r="222" spans="1:14" ht="15.6" x14ac:dyDescent="0.3">
      <c r="A222" s="130" t="s">
        <v>1221</v>
      </c>
      <c r="B222" s="146"/>
      <c r="C222" s="146"/>
      <c r="D222" s="146"/>
      <c r="E222" s="146"/>
      <c r="F222" s="146"/>
      <c r="G222" s="146"/>
      <c r="H222" s="146"/>
      <c r="I222" s="147"/>
      <c r="J222" s="148">
        <f>SUM(J171:J221)</f>
        <v>161</v>
      </c>
      <c r="K222" s="148">
        <f>SUM(K171:K221)</f>
        <v>91</v>
      </c>
      <c r="L222" s="148">
        <f>SUM(L171:L221)</f>
        <v>47</v>
      </c>
      <c r="M222" s="148">
        <f>SUM(M171:M221)</f>
        <v>492</v>
      </c>
    </row>
    <row r="223" spans="1:14" ht="16.2" thickBot="1" x14ac:dyDescent="0.35">
      <c r="A223" s="141"/>
      <c r="B223" s="141"/>
      <c r="C223" s="141"/>
      <c r="D223" s="141"/>
      <c r="E223" s="141"/>
      <c r="F223" s="141"/>
      <c r="G223" s="141"/>
      <c r="H223" s="141"/>
      <c r="I223" s="152"/>
      <c r="J223" s="144"/>
      <c r="K223" s="140"/>
      <c r="L223" s="144"/>
      <c r="M223" s="140"/>
    </row>
    <row r="224" spans="1:14" ht="16.2" thickBot="1" x14ac:dyDescent="0.35">
      <c r="A224" s="153" t="s">
        <v>1222</v>
      </c>
      <c r="B224" s="154"/>
      <c r="C224" s="154"/>
      <c r="D224" s="154"/>
      <c r="E224" s="154"/>
      <c r="F224" s="154"/>
      <c r="G224" s="154"/>
      <c r="H224" s="154"/>
      <c r="I224" s="155"/>
      <c r="J224" s="156">
        <f>SUM(J12,J95,J170,J222,)</f>
        <v>291</v>
      </c>
      <c r="K224" s="157">
        <f>SUM(K7,K12,K95,K170,K222,)</f>
        <v>362</v>
      </c>
      <c r="L224" s="156">
        <f>SUM(L7,L12,L95,L170,L222)</f>
        <v>240</v>
      </c>
      <c r="M224" s="158">
        <f>SUM(M95,M170,M222)</f>
        <v>1035</v>
      </c>
    </row>
    <row r="226" spans="5:14" x14ac:dyDescent="0.3">
      <c r="I226" s="202" t="s">
        <v>1336</v>
      </c>
      <c r="J226" s="203">
        <f>SUM(J2:J6,J8:J11,J14:J94,J96:J169,J171:J221)</f>
        <v>291</v>
      </c>
      <c r="K226" s="203">
        <f>SUM(K2:K6,K8:K11,K14:K94,K96:K169,K171:K221)</f>
        <v>362</v>
      </c>
      <c r="L226" s="203">
        <f>SUM(L2:L6,L8:L11,L14:L94,L96:L169,L171:L221)</f>
        <v>240</v>
      </c>
      <c r="M226" s="203">
        <f>SUM(M2:M6,M8:M11,M14:M94,M96:M169,M171:M221)</f>
        <v>1035</v>
      </c>
    </row>
    <row r="227" spans="5:14" x14ac:dyDescent="0.3">
      <c r="I227" s="204" t="s">
        <v>1337</v>
      </c>
      <c r="J227" s="119">
        <f>'West Ship List'!D124</f>
        <v>325</v>
      </c>
      <c r="K227">
        <f>'West Ship List'!E124</f>
        <v>0</v>
      </c>
      <c r="L227">
        <f>'West Ship List'!F124</f>
        <v>562</v>
      </c>
      <c r="M227">
        <f>'West Ship List'!G124</f>
        <v>0</v>
      </c>
    </row>
    <row r="228" spans="5:14" x14ac:dyDescent="0.3">
      <c r="E228">
        <f>2815-2790</f>
        <v>25</v>
      </c>
      <c r="I228" s="201" t="s">
        <v>1338</v>
      </c>
      <c r="J228" s="200">
        <f>SUM(J226:J227)</f>
        <v>616</v>
      </c>
      <c r="K228" s="200">
        <f>SUM(K226:K227)</f>
        <v>362</v>
      </c>
      <c r="L228" s="200">
        <f>SUM(L226:L227)</f>
        <v>802</v>
      </c>
      <c r="M228" s="200">
        <f>SUM(M226:M227)</f>
        <v>1035</v>
      </c>
      <c r="N228" s="205">
        <f>SUM(J228:M228)</f>
        <v>2815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C9BF8-99C3-4FE2-BC4E-FB503D2D0CEB}">
  <dimension ref="A1:J130"/>
  <sheetViews>
    <sheetView zoomScale="92" zoomScaleNormal="70" workbookViewId="0">
      <pane ySplit="8" topLeftCell="A114" activePane="bottomLeft" state="frozen"/>
      <selection pane="bottomLeft" activeCell="A136" sqref="A136"/>
    </sheetView>
  </sheetViews>
  <sheetFormatPr defaultColWidth="19.44140625" defaultRowHeight="15.6" x14ac:dyDescent="0.3"/>
  <cols>
    <col min="1" max="2" width="31.44140625" style="7" customWidth="1"/>
    <col min="3" max="3" width="31.6640625" style="7" customWidth="1"/>
    <col min="4" max="8" width="16.33203125" style="7" customWidth="1"/>
    <col min="9" max="9" width="8.21875" style="242" customWidth="1"/>
    <col min="10" max="10" width="11.88671875" style="242" customWidth="1"/>
    <col min="11" max="16384" width="19.44140625" style="7"/>
  </cols>
  <sheetData>
    <row r="1" spans="1:10" ht="42" customHeight="1" x14ac:dyDescent="0.3">
      <c r="A1" s="295" t="s">
        <v>1223</v>
      </c>
      <c r="B1" s="295"/>
      <c r="C1" s="295"/>
      <c r="D1" s="160"/>
      <c r="E1" s="160"/>
      <c r="F1" s="160"/>
      <c r="G1" s="159"/>
      <c r="H1" s="161"/>
    </row>
    <row r="2" spans="1:10" ht="1.2" customHeight="1" x14ac:dyDescent="0.3">
      <c r="A2" s="295"/>
      <c r="B2" s="295"/>
      <c r="C2" s="295"/>
      <c r="D2" s="160"/>
      <c r="E2" s="160"/>
      <c r="F2" s="160"/>
      <c r="G2" s="159"/>
      <c r="H2" s="161"/>
    </row>
    <row r="3" spans="1:10" ht="59.4" customHeight="1" x14ac:dyDescent="0.3">
      <c r="A3" s="162"/>
      <c r="B3" s="162"/>
      <c r="C3" s="163" t="s">
        <v>14</v>
      </c>
      <c r="D3" s="191" t="s">
        <v>1335</v>
      </c>
      <c r="E3" s="191" t="s">
        <v>1332</v>
      </c>
      <c r="F3" s="192" t="s">
        <v>1333</v>
      </c>
      <c r="G3" s="192" t="s">
        <v>1334</v>
      </c>
      <c r="H3" s="161"/>
    </row>
    <row r="4" spans="1:10" ht="20.25" customHeight="1" x14ac:dyDescent="0.3">
      <c r="A4" s="162"/>
      <c r="B4" s="162"/>
      <c r="C4" s="163" t="s">
        <v>1224</v>
      </c>
      <c r="D4" s="164">
        <v>198976</v>
      </c>
      <c r="E4" s="164">
        <v>198974</v>
      </c>
      <c r="F4" s="164">
        <v>199238</v>
      </c>
      <c r="G4" s="159"/>
      <c r="H4" s="161"/>
      <c r="I4" s="244"/>
    </row>
    <row r="5" spans="1:10" ht="20.25" customHeight="1" x14ac:dyDescent="0.3">
      <c r="A5" s="162"/>
      <c r="B5" s="162"/>
      <c r="C5" s="163" t="s">
        <v>1225</v>
      </c>
      <c r="D5" s="164" t="s">
        <v>1226</v>
      </c>
      <c r="E5" s="164" t="s">
        <v>1226</v>
      </c>
      <c r="F5" s="164" t="s">
        <v>1226</v>
      </c>
      <c r="G5" s="159"/>
      <c r="H5" s="161"/>
    </row>
    <row r="6" spans="1:10" ht="20.25" customHeight="1" x14ac:dyDescent="0.3">
      <c r="A6" s="162"/>
      <c r="B6" s="162"/>
      <c r="C6" s="163" t="s">
        <v>1227</v>
      </c>
      <c r="D6" s="159">
        <v>1</v>
      </c>
      <c r="E6" s="159">
        <v>1</v>
      </c>
      <c r="F6" s="159">
        <v>1</v>
      </c>
      <c r="G6" s="159"/>
      <c r="H6" s="161"/>
    </row>
    <row r="7" spans="1:10" s="170" customFormat="1" ht="20.25" customHeight="1" thickBot="1" x14ac:dyDescent="0.35">
      <c r="A7" s="165"/>
      <c r="B7" s="165"/>
      <c r="C7" s="166" t="s">
        <v>1228</v>
      </c>
      <c r="D7" s="168">
        <v>70</v>
      </c>
      <c r="E7" s="168">
        <v>70</v>
      </c>
      <c r="F7" s="168">
        <v>70</v>
      </c>
      <c r="G7" s="167"/>
      <c r="H7" s="169" t="s">
        <v>1229</v>
      </c>
      <c r="I7" s="243"/>
      <c r="J7" s="243"/>
    </row>
    <row r="8" spans="1:10" ht="36" customHeight="1" thickBot="1" x14ac:dyDescent="0.35">
      <c r="A8" s="171" t="s">
        <v>114</v>
      </c>
      <c r="B8" s="172" t="s">
        <v>1230</v>
      </c>
      <c r="C8" s="173" t="s">
        <v>1231</v>
      </c>
      <c r="D8" s="175" t="s">
        <v>1232</v>
      </c>
      <c r="E8" s="174" t="s">
        <v>1232</v>
      </c>
      <c r="F8" s="174" t="s">
        <v>1232</v>
      </c>
      <c r="G8" s="174" t="s">
        <v>1232</v>
      </c>
      <c r="H8" s="176">
        <f>H126</f>
        <v>39340</v>
      </c>
      <c r="I8" s="244" t="s">
        <v>1348</v>
      </c>
      <c r="J8" s="246" t="s">
        <v>1351</v>
      </c>
    </row>
    <row r="9" spans="1:10" ht="18.75" customHeight="1" x14ac:dyDescent="0.3">
      <c r="A9" s="177" t="s">
        <v>975</v>
      </c>
      <c r="B9" s="178"/>
      <c r="C9" s="179" t="s">
        <v>1233</v>
      </c>
      <c r="D9" s="182"/>
      <c r="E9" s="181"/>
      <c r="F9" s="181"/>
      <c r="G9" s="180"/>
      <c r="H9" s="183"/>
      <c r="I9" s="245">
        <f>SUM(D9:H9)</f>
        <v>0</v>
      </c>
      <c r="J9" s="242" t="str">
        <f>IF(I9&gt;0,1,"")</f>
        <v/>
      </c>
    </row>
    <row r="10" spans="1:10" ht="18.75" customHeight="1" x14ac:dyDescent="0.3">
      <c r="A10" s="177" t="s">
        <v>975</v>
      </c>
      <c r="B10" s="178" t="s">
        <v>1234</v>
      </c>
      <c r="C10" s="179" t="s">
        <v>1233</v>
      </c>
      <c r="D10" s="182"/>
      <c r="E10" s="181"/>
      <c r="F10" s="181"/>
      <c r="G10" s="180"/>
      <c r="H10" s="183"/>
      <c r="I10" s="245">
        <f t="shared" ref="I10:I73" si="0">SUM(D10:H10)</f>
        <v>0</v>
      </c>
      <c r="J10" s="242" t="str">
        <f t="shared" ref="J10:J73" si="1">IF(I10&gt;0,1,"")</f>
        <v/>
      </c>
    </row>
    <row r="11" spans="1:10" ht="18.75" customHeight="1" x14ac:dyDescent="0.3">
      <c r="A11" s="177" t="s">
        <v>975</v>
      </c>
      <c r="B11" s="178"/>
      <c r="C11" s="179" t="s">
        <v>1235</v>
      </c>
      <c r="D11" s="182"/>
      <c r="E11" s="181"/>
      <c r="F11" s="181"/>
      <c r="G11" s="180"/>
      <c r="H11" s="183"/>
      <c r="I11" s="245">
        <f t="shared" si="0"/>
        <v>0</v>
      </c>
      <c r="J11" s="242" t="str">
        <f t="shared" si="1"/>
        <v/>
      </c>
    </row>
    <row r="12" spans="1:10" ht="18.75" customHeight="1" x14ac:dyDescent="0.3">
      <c r="A12" s="177" t="s">
        <v>975</v>
      </c>
      <c r="B12" s="178" t="s">
        <v>1236</v>
      </c>
      <c r="C12" s="179" t="s">
        <v>1237</v>
      </c>
      <c r="D12" s="196">
        <v>5</v>
      </c>
      <c r="E12" s="181"/>
      <c r="F12" s="197">
        <v>15</v>
      </c>
      <c r="G12" s="180"/>
      <c r="H12" s="183"/>
      <c r="I12" s="245">
        <f t="shared" si="0"/>
        <v>20</v>
      </c>
      <c r="J12" s="242">
        <f t="shared" si="1"/>
        <v>1</v>
      </c>
    </row>
    <row r="13" spans="1:10" ht="18.75" customHeight="1" x14ac:dyDescent="0.3">
      <c r="A13" s="177" t="s">
        <v>975</v>
      </c>
      <c r="B13" s="178" t="s">
        <v>1234</v>
      </c>
      <c r="C13" s="179" t="s">
        <v>1237</v>
      </c>
      <c r="D13" s="196"/>
      <c r="E13" s="181"/>
      <c r="F13" s="197"/>
      <c r="G13" s="180"/>
      <c r="H13" s="183"/>
      <c r="I13" s="245">
        <f t="shared" si="0"/>
        <v>0</v>
      </c>
      <c r="J13" s="242" t="str">
        <f t="shared" si="1"/>
        <v/>
      </c>
    </row>
    <row r="14" spans="1:10" ht="18.75" customHeight="1" x14ac:dyDescent="0.3">
      <c r="A14" s="177" t="s">
        <v>975</v>
      </c>
      <c r="B14" s="178"/>
      <c r="C14" s="179" t="s">
        <v>1238</v>
      </c>
      <c r="D14" s="196"/>
      <c r="E14" s="181"/>
      <c r="F14" s="197"/>
      <c r="G14" s="180"/>
      <c r="H14" s="183"/>
      <c r="I14" s="245">
        <f t="shared" si="0"/>
        <v>0</v>
      </c>
      <c r="J14" s="242" t="str">
        <f t="shared" si="1"/>
        <v/>
      </c>
    </row>
    <row r="15" spans="1:10" ht="18.75" customHeight="1" x14ac:dyDescent="0.3">
      <c r="A15" s="177" t="s">
        <v>975</v>
      </c>
      <c r="B15" s="178" t="s">
        <v>1234</v>
      </c>
      <c r="C15" s="179" t="s">
        <v>1238</v>
      </c>
      <c r="D15" s="196"/>
      <c r="E15" s="181"/>
      <c r="F15" s="197"/>
      <c r="G15" s="180"/>
      <c r="H15" s="183"/>
      <c r="I15" s="245">
        <f t="shared" si="0"/>
        <v>0</v>
      </c>
      <c r="J15" s="242" t="str">
        <f t="shared" si="1"/>
        <v/>
      </c>
    </row>
    <row r="16" spans="1:10" ht="18.75" customHeight="1" x14ac:dyDescent="0.3">
      <c r="A16" s="177" t="s">
        <v>975</v>
      </c>
      <c r="B16" s="178" t="s">
        <v>1239</v>
      </c>
      <c r="C16" s="179" t="s">
        <v>1240</v>
      </c>
      <c r="D16" s="196">
        <v>15</v>
      </c>
      <c r="E16" s="181"/>
      <c r="F16" s="197">
        <v>35</v>
      </c>
      <c r="G16" s="180"/>
      <c r="H16" s="183"/>
      <c r="I16" s="245">
        <f t="shared" si="0"/>
        <v>50</v>
      </c>
      <c r="J16" s="242">
        <f t="shared" si="1"/>
        <v>1</v>
      </c>
    </row>
    <row r="17" spans="1:10" ht="18.75" customHeight="1" x14ac:dyDescent="0.3">
      <c r="A17" s="177" t="s">
        <v>975</v>
      </c>
      <c r="B17" s="178"/>
      <c r="C17" s="179" t="s">
        <v>1241</v>
      </c>
      <c r="D17" s="196"/>
      <c r="E17" s="181"/>
      <c r="F17" s="197"/>
      <c r="G17" s="180"/>
      <c r="H17" s="183"/>
      <c r="I17" s="245">
        <f t="shared" si="0"/>
        <v>0</v>
      </c>
      <c r="J17" s="242" t="str">
        <f t="shared" si="1"/>
        <v/>
      </c>
    </row>
    <row r="18" spans="1:10" ht="18.75" customHeight="1" x14ac:dyDescent="0.3">
      <c r="A18" s="177" t="s">
        <v>975</v>
      </c>
      <c r="B18" s="178"/>
      <c r="C18" s="179" t="s">
        <v>1242</v>
      </c>
      <c r="D18" s="196"/>
      <c r="E18" s="181"/>
      <c r="F18" s="197"/>
      <c r="G18" s="180"/>
      <c r="H18" s="183"/>
      <c r="I18" s="245">
        <f t="shared" si="0"/>
        <v>0</v>
      </c>
      <c r="J18" s="242" t="str">
        <f t="shared" si="1"/>
        <v/>
      </c>
    </row>
    <row r="19" spans="1:10" ht="18.75" customHeight="1" x14ac:dyDescent="0.3">
      <c r="A19" s="177" t="s">
        <v>975</v>
      </c>
      <c r="B19" s="178" t="s">
        <v>1234</v>
      </c>
      <c r="C19" s="179" t="s">
        <v>1242</v>
      </c>
      <c r="D19" s="196"/>
      <c r="E19" s="181"/>
      <c r="F19" s="197"/>
      <c r="G19" s="180"/>
      <c r="H19" s="183"/>
      <c r="I19" s="245">
        <f t="shared" si="0"/>
        <v>0</v>
      </c>
      <c r="J19" s="242" t="str">
        <f t="shared" si="1"/>
        <v/>
      </c>
    </row>
    <row r="20" spans="1:10" ht="18.75" customHeight="1" x14ac:dyDescent="0.3">
      <c r="A20" s="177" t="s">
        <v>976</v>
      </c>
      <c r="B20" s="178"/>
      <c r="C20" s="179" t="s">
        <v>1243</v>
      </c>
      <c r="D20" s="196"/>
      <c r="E20" s="181"/>
      <c r="F20" s="197"/>
      <c r="G20" s="180"/>
      <c r="H20" s="183"/>
      <c r="I20" s="245">
        <f t="shared" si="0"/>
        <v>0</v>
      </c>
      <c r="J20" s="242" t="str">
        <f t="shared" si="1"/>
        <v/>
      </c>
    </row>
    <row r="21" spans="1:10" ht="18.75" customHeight="1" x14ac:dyDescent="0.3">
      <c r="A21" s="177" t="s">
        <v>976</v>
      </c>
      <c r="B21" s="178" t="s">
        <v>1244</v>
      </c>
      <c r="C21" s="179" t="s">
        <v>1243</v>
      </c>
      <c r="D21" s="196"/>
      <c r="E21" s="181"/>
      <c r="F21" s="197"/>
      <c r="G21" s="180"/>
      <c r="H21" s="183"/>
      <c r="I21" s="245">
        <f t="shared" si="0"/>
        <v>0</v>
      </c>
      <c r="J21" s="242" t="str">
        <f t="shared" si="1"/>
        <v/>
      </c>
    </row>
    <row r="22" spans="1:10" ht="18.75" customHeight="1" x14ac:dyDescent="0.3">
      <c r="A22" s="177" t="s">
        <v>976</v>
      </c>
      <c r="B22" s="178"/>
      <c r="C22" s="179" t="s">
        <v>1245</v>
      </c>
      <c r="D22" s="196"/>
      <c r="E22" s="181"/>
      <c r="F22" s="197"/>
      <c r="G22" s="180"/>
      <c r="H22" s="183"/>
      <c r="I22" s="245">
        <f t="shared" si="0"/>
        <v>0</v>
      </c>
      <c r="J22" s="242" t="str">
        <f t="shared" si="1"/>
        <v/>
      </c>
    </row>
    <row r="23" spans="1:10" ht="18.75" customHeight="1" x14ac:dyDescent="0.3">
      <c r="A23" s="177" t="s">
        <v>976</v>
      </c>
      <c r="B23" s="178" t="s">
        <v>1246</v>
      </c>
      <c r="C23" s="179" t="s">
        <v>1247</v>
      </c>
      <c r="D23" s="196"/>
      <c r="E23" s="181"/>
      <c r="F23" s="197"/>
      <c r="G23" s="180"/>
      <c r="H23" s="183"/>
      <c r="I23" s="245">
        <f t="shared" si="0"/>
        <v>0</v>
      </c>
      <c r="J23" s="242" t="str">
        <f t="shared" si="1"/>
        <v/>
      </c>
    </row>
    <row r="24" spans="1:10" ht="18.75" customHeight="1" x14ac:dyDescent="0.3">
      <c r="A24" s="177" t="s">
        <v>976</v>
      </c>
      <c r="B24" s="178" t="s">
        <v>1244</v>
      </c>
      <c r="C24" s="179" t="s">
        <v>1247</v>
      </c>
      <c r="D24" s="196"/>
      <c r="E24" s="181"/>
      <c r="F24" s="197"/>
      <c r="G24" s="180"/>
      <c r="H24" s="183"/>
      <c r="I24" s="245">
        <f t="shared" si="0"/>
        <v>0</v>
      </c>
      <c r="J24" s="242" t="str">
        <f t="shared" si="1"/>
        <v/>
      </c>
    </row>
    <row r="25" spans="1:10" ht="18.75" customHeight="1" x14ac:dyDescent="0.3">
      <c r="A25" s="177" t="s">
        <v>976</v>
      </c>
      <c r="B25" s="178"/>
      <c r="C25" s="179" t="s">
        <v>1247</v>
      </c>
      <c r="D25" s="196"/>
      <c r="E25" s="181"/>
      <c r="F25" s="197"/>
      <c r="G25" s="180"/>
      <c r="H25" s="183"/>
      <c r="I25" s="245">
        <f t="shared" si="0"/>
        <v>0</v>
      </c>
      <c r="J25" s="242" t="str">
        <f t="shared" si="1"/>
        <v/>
      </c>
    </row>
    <row r="26" spans="1:10" ht="18.75" customHeight="1" x14ac:dyDescent="0.3">
      <c r="A26" s="177" t="s">
        <v>976</v>
      </c>
      <c r="B26" s="178" t="s">
        <v>1248</v>
      </c>
      <c r="C26" s="179" t="s">
        <v>1247</v>
      </c>
      <c r="D26" s="196">
        <v>30</v>
      </c>
      <c r="E26" s="181"/>
      <c r="F26" s="197">
        <v>70</v>
      </c>
      <c r="G26" s="180"/>
      <c r="H26" s="183"/>
      <c r="I26" s="245">
        <f t="shared" si="0"/>
        <v>100</v>
      </c>
      <c r="J26" s="242">
        <f t="shared" si="1"/>
        <v>1</v>
      </c>
    </row>
    <row r="27" spans="1:10" ht="18.75" customHeight="1" x14ac:dyDescent="0.3">
      <c r="A27" s="177" t="s">
        <v>976</v>
      </c>
      <c r="B27" s="178"/>
      <c r="C27" s="179" t="s">
        <v>1249</v>
      </c>
      <c r="D27" s="196"/>
      <c r="E27" s="181"/>
      <c r="F27" s="197"/>
      <c r="G27" s="180"/>
      <c r="H27" s="183"/>
      <c r="I27" s="245">
        <f t="shared" si="0"/>
        <v>0</v>
      </c>
      <c r="J27" s="242" t="str">
        <f t="shared" si="1"/>
        <v/>
      </c>
    </row>
    <row r="28" spans="1:10" ht="18.75" customHeight="1" x14ac:dyDescent="0.3">
      <c r="A28" s="177" t="s">
        <v>976</v>
      </c>
      <c r="B28" s="178"/>
      <c r="C28" s="179" t="s">
        <v>1250</v>
      </c>
      <c r="D28" s="196"/>
      <c r="E28" s="181"/>
      <c r="F28" s="197"/>
      <c r="G28" s="180"/>
      <c r="H28" s="183"/>
      <c r="I28" s="245">
        <f t="shared" si="0"/>
        <v>0</v>
      </c>
      <c r="J28" s="242" t="str">
        <f t="shared" si="1"/>
        <v/>
      </c>
    </row>
    <row r="29" spans="1:10" ht="18.75" customHeight="1" x14ac:dyDescent="0.3">
      <c r="A29" s="177" t="s">
        <v>976</v>
      </c>
      <c r="B29" s="178"/>
      <c r="C29" s="179" t="s">
        <v>1251</v>
      </c>
      <c r="D29" s="196"/>
      <c r="E29" s="181"/>
      <c r="F29" s="197"/>
      <c r="G29" s="180"/>
      <c r="H29" s="183"/>
      <c r="I29" s="245">
        <f t="shared" si="0"/>
        <v>0</v>
      </c>
      <c r="J29" s="242" t="str">
        <f t="shared" si="1"/>
        <v/>
      </c>
    </row>
    <row r="30" spans="1:10" ht="18.75" customHeight="1" x14ac:dyDescent="0.3">
      <c r="A30" s="177" t="s">
        <v>976</v>
      </c>
      <c r="B30" s="178"/>
      <c r="C30" s="179" t="s">
        <v>1252</v>
      </c>
      <c r="D30" s="196"/>
      <c r="E30" s="181"/>
      <c r="F30" s="197"/>
      <c r="G30" s="180"/>
      <c r="H30" s="183"/>
      <c r="I30" s="245">
        <f t="shared" si="0"/>
        <v>0</v>
      </c>
      <c r="J30" s="242" t="str">
        <f t="shared" si="1"/>
        <v/>
      </c>
    </row>
    <row r="31" spans="1:10" ht="18.75" customHeight="1" x14ac:dyDescent="0.3">
      <c r="A31" s="177" t="s">
        <v>976</v>
      </c>
      <c r="B31" s="178"/>
      <c r="C31" s="179" t="s">
        <v>1253</v>
      </c>
      <c r="D31" s="196"/>
      <c r="E31" s="181"/>
      <c r="F31" s="197"/>
      <c r="G31" s="180"/>
      <c r="H31" s="183"/>
      <c r="I31" s="245">
        <f t="shared" si="0"/>
        <v>0</v>
      </c>
      <c r="J31" s="242" t="str">
        <f t="shared" si="1"/>
        <v/>
      </c>
    </row>
    <row r="32" spans="1:10" ht="18.75" customHeight="1" x14ac:dyDescent="0.3">
      <c r="A32" s="177" t="s">
        <v>976</v>
      </c>
      <c r="B32" s="178"/>
      <c r="C32" s="179" t="s">
        <v>1254</v>
      </c>
      <c r="D32" s="196"/>
      <c r="E32" s="181"/>
      <c r="F32" s="197"/>
      <c r="G32" s="180"/>
      <c r="H32" s="183"/>
      <c r="I32" s="245">
        <f t="shared" si="0"/>
        <v>0</v>
      </c>
      <c r="J32" s="242" t="str">
        <f t="shared" si="1"/>
        <v/>
      </c>
    </row>
    <row r="33" spans="1:10" ht="18.75" customHeight="1" x14ac:dyDescent="0.3">
      <c r="A33" s="177" t="s">
        <v>976</v>
      </c>
      <c r="B33" s="178" t="s">
        <v>1244</v>
      </c>
      <c r="C33" s="179" t="s">
        <v>1255</v>
      </c>
      <c r="D33" s="196"/>
      <c r="E33" s="181"/>
      <c r="F33" s="197"/>
      <c r="G33" s="180"/>
      <c r="H33" s="183"/>
      <c r="I33" s="245">
        <f t="shared" si="0"/>
        <v>0</v>
      </c>
      <c r="J33" s="242" t="str">
        <f t="shared" si="1"/>
        <v/>
      </c>
    </row>
    <row r="34" spans="1:10" ht="18.75" customHeight="1" x14ac:dyDescent="0.3">
      <c r="A34" s="177" t="s">
        <v>976</v>
      </c>
      <c r="B34" s="178"/>
      <c r="C34" s="179" t="s">
        <v>1255</v>
      </c>
      <c r="D34" s="196"/>
      <c r="E34" s="181"/>
      <c r="F34" s="197"/>
      <c r="G34" s="180"/>
      <c r="H34" s="183"/>
      <c r="I34" s="245">
        <f t="shared" si="0"/>
        <v>0</v>
      </c>
      <c r="J34" s="242" t="str">
        <f t="shared" si="1"/>
        <v/>
      </c>
    </row>
    <row r="35" spans="1:10" ht="18.75" customHeight="1" x14ac:dyDescent="0.3">
      <c r="A35" s="177" t="s">
        <v>1256</v>
      </c>
      <c r="B35" s="178"/>
      <c r="C35" s="179" t="s">
        <v>1257</v>
      </c>
      <c r="D35" s="196"/>
      <c r="E35" s="181"/>
      <c r="F35" s="197"/>
      <c r="G35" s="180"/>
      <c r="H35" s="183"/>
      <c r="I35" s="245">
        <f t="shared" si="0"/>
        <v>0</v>
      </c>
      <c r="J35" s="242" t="str">
        <f t="shared" si="1"/>
        <v/>
      </c>
    </row>
    <row r="36" spans="1:10" ht="18.75" customHeight="1" x14ac:dyDescent="0.3">
      <c r="A36" s="177" t="s">
        <v>1256</v>
      </c>
      <c r="B36" s="178" t="s">
        <v>1258</v>
      </c>
      <c r="C36" s="179" t="s">
        <v>1257</v>
      </c>
      <c r="D36" s="196"/>
      <c r="E36" s="181"/>
      <c r="F36" s="197"/>
      <c r="G36" s="180"/>
      <c r="H36" s="183"/>
      <c r="I36" s="245">
        <f t="shared" si="0"/>
        <v>0</v>
      </c>
      <c r="J36" s="242" t="str">
        <f t="shared" si="1"/>
        <v/>
      </c>
    </row>
    <row r="37" spans="1:10" ht="18.75" customHeight="1" x14ac:dyDescent="0.3">
      <c r="A37" s="177" t="s">
        <v>1256</v>
      </c>
      <c r="B37" s="178"/>
      <c r="C37" s="179" t="s">
        <v>1259</v>
      </c>
      <c r="D37" s="196"/>
      <c r="E37" s="181"/>
      <c r="F37" s="197"/>
      <c r="G37" s="180"/>
      <c r="H37" s="183"/>
      <c r="I37" s="245">
        <f t="shared" si="0"/>
        <v>0</v>
      </c>
      <c r="J37" s="242" t="str">
        <f t="shared" si="1"/>
        <v/>
      </c>
    </row>
    <row r="38" spans="1:10" ht="18.75" customHeight="1" x14ac:dyDescent="0.3">
      <c r="A38" s="177" t="s">
        <v>1256</v>
      </c>
      <c r="B38" s="178"/>
      <c r="C38" s="179" t="s">
        <v>1260</v>
      </c>
      <c r="D38" s="196"/>
      <c r="E38" s="181"/>
      <c r="F38" s="197"/>
      <c r="G38" s="180"/>
      <c r="H38" s="183"/>
      <c r="I38" s="245">
        <f t="shared" si="0"/>
        <v>0</v>
      </c>
      <c r="J38" s="242" t="str">
        <f t="shared" si="1"/>
        <v/>
      </c>
    </row>
    <row r="39" spans="1:10" ht="18.75" customHeight="1" x14ac:dyDescent="0.3">
      <c r="A39" s="177" t="s">
        <v>1256</v>
      </c>
      <c r="B39" s="178"/>
      <c r="C39" s="179" t="s">
        <v>1261</v>
      </c>
      <c r="D39" s="196"/>
      <c r="E39" s="181"/>
      <c r="F39" s="197"/>
      <c r="G39" s="180"/>
      <c r="H39" s="183"/>
      <c r="I39" s="245">
        <f t="shared" si="0"/>
        <v>0</v>
      </c>
      <c r="J39" s="242" t="str">
        <f t="shared" si="1"/>
        <v/>
      </c>
    </row>
    <row r="40" spans="1:10" ht="18.75" customHeight="1" x14ac:dyDescent="0.3">
      <c r="A40" s="177" t="s">
        <v>1256</v>
      </c>
      <c r="B40" s="178" t="s">
        <v>1258</v>
      </c>
      <c r="C40" s="179" t="s">
        <v>1261</v>
      </c>
      <c r="D40" s="196"/>
      <c r="E40" s="181"/>
      <c r="F40" s="197"/>
      <c r="G40" s="180"/>
      <c r="H40" s="183"/>
      <c r="I40" s="245">
        <f t="shared" si="0"/>
        <v>0</v>
      </c>
      <c r="J40" s="242" t="str">
        <f t="shared" si="1"/>
        <v/>
      </c>
    </row>
    <row r="41" spans="1:10" ht="18.75" customHeight="1" x14ac:dyDescent="0.3">
      <c r="A41" s="177" t="s">
        <v>1256</v>
      </c>
      <c r="B41" s="178"/>
      <c r="C41" s="179" t="s">
        <v>1262</v>
      </c>
      <c r="D41" s="196"/>
      <c r="E41" s="181"/>
      <c r="F41" s="197"/>
      <c r="G41" s="180"/>
      <c r="H41" s="183"/>
      <c r="I41" s="245">
        <f t="shared" si="0"/>
        <v>0</v>
      </c>
      <c r="J41" s="242" t="str">
        <f t="shared" si="1"/>
        <v/>
      </c>
    </row>
    <row r="42" spans="1:10" ht="18.75" customHeight="1" x14ac:dyDescent="0.3">
      <c r="A42" s="177" t="s">
        <v>974</v>
      </c>
      <c r="B42" s="178"/>
      <c r="C42" s="179" t="s">
        <v>1263</v>
      </c>
      <c r="D42" s="196"/>
      <c r="E42" s="181"/>
      <c r="F42" s="197"/>
      <c r="G42" s="180"/>
      <c r="H42" s="183"/>
      <c r="I42" s="245">
        <f t="shared" si="0"/>
        <v>0</v>
      </c>
      <c r="J42" s="242" t="str">
        <f t="shared" si="1"/>
        <v/>
      </c>
    </row>
    <row r="43" spans="1:10" ht="18.75" customHeight="1" x14ac:dyDescent="0.3">
      <c r="A43" s="177" t="s">
        <v>974</v>
      </c>
      <c r="B43" s="178" t="s">
        <v>1264</v>
      </c>
      <c r="C43" s="179" t="s">
        <v>1263</v>
      </c>
      <c r="D43" s="196"/>
      <c r="E43" s="181"/>
      <c r="F43" s="197"/>
      <c r="G43" s="180"/>
      <c r="H43" s="183"/>
      <c r="I43" s="245">
        <f t="shared" si="0"/>
        <v>0</v>
      </c>
      <c r="J43" s="242" t="str">
        <f t="shared" si="1"/>
        <v/>
      </c>
    </row>
    <row r="44" spans="1:10" x14ac:dyDescent="0.3">
      <c r="A44" s="177" t="s">
        <v>974</v>
      </c>
      <c r="B44" s="178" t="s">
        <v>1265</v>
      </c>
      <c r="C44" s="179" t="s">
        <v>1263</v>
      </c>
      <c r="D44" s="196">
        <v>20</v>
      </c>
      <c r="E44" s="181"/>
      <c r="F44" s="197">
        <v>30</v>
      </c>
      <c r="G44" s="180"/>
      <c r="H44" s="183"/>
      <c r="I44" s="245">
        <f t="shared" si="0"/>
        <v>50</v>
      </c>
      <c r="J44" s="242">
        <f t="shared" si="1"/>
        <v>1</v>
      </c>
    </row>
    <row r="45" spans="1:10" x14ac:dyDescent="0.3">
      <c r="A45" s="177" t="s">
        <v>974</v>
      </c>
      <c r="B45" s="178" t="s">
        <v>1265</v>
      </c>
      <c r="C45" s="179" t="s">
        <v>1266</v>
      </c>
      <c r="D45" s="196">
        <v>20</v>
      </c>
      <c r="E45" s="181"/>
      <c r="F45" s="197">
        <v>30</v>
      </c>
      <c r="G45" s="180"/>
      <c r="H45" s="183"/>
      <c r="I45" s="245">
        <f t="shared" si="0"/>
        <v>50</v>
      </c>
      <c r="J45" s="242">
        <f t="shared" si="1"/>
        <v>1</v>
      </c>
    </row>
    <row r="46" spans="1:10" x14ac:dyDescent="0.3">
      <c r="A46" s="177" t="s">
        <v>974</v>
      </c>
      <c r="B46" s="178"/>
      <c r="C46" s="179" t="s">
        <v>1266</v>
      </c>
      <c r="D46" s="196"/>
      <c r="E46" s="181"/>
      <c r="F46" s="197"/>
      <c r="G46" s="180"/>
      <c r="H46" s="183"/>
      <c r="I46" s="245">
        <f t="shared" si="0"/>
        <v>0</v>
      </c>
      <c r="J46" s="242" t="str">
        <f t="shared" si="1"/>
        <v/>
      </c>
    </row>
    <row r="47" spans="1:10" ht="18.75" customHeight="1" x14ac:dyDescent="0.3">
      <c r="A47" s="177" t="s">
        <v>974</v>
      </c>
      <c r="B47" s="178"/>
      <c r="C47" s="179" t="s">
        <v>1267</v>
      </c>
      <c r="D47" s="196"/>
      <c r="E47" s="181"/>
      <c r="F47" s="197"/>
      <c r="G47" s="180"/>
      <c r="H47" s="183"/>
      <c r="I47" s="245">
        <f t="shared" si="0"/>
        <v>0</v>
      </c>
      <c r="J47" s="242" t="str">
        <f t="shared" si="1"/>
        <v/>
      </c>
    </row>
    <row r="48" spans="1:10" x14ac:dyDescent="0.3">
      <c r="A48" s="177" t="s">
        <v>974</v>
      </c>
      <c r="B48" s="178" t="s">
        <v>1265</v>
      </c>
      <c r="C48" s="179" t="s">
        <v>1267</v>
      </c>
      <c r="D48" s="196">
        <v>20</v>
      </c>
      <c r="E48" s="181"/>
      <c r="F48" s="197">
        <v>30</v>
      </c>
      <c r="G48" s="180"/>
      <c r="H48" s="183"/>
      <c r="I48" s="245">
        <f t="shared" si="0"/>
        <v>50</v>
      </c>
      <c r="J48" s="242">
        <f t="shared" si="1"/>
        <v>1</v>
      </c>
    </row>
    <row r="49" spans="1:10" x14ac:dyDescent="0.3">
      <c r="A49" s="177" t="s">
        <v>974</v>
      </c>
      <c r="B49" s="178" t="s">
        <v>1265</v>
      </c>
      <c r="C49" s="179" t="s">
        <v>1268</v>
      </c>
      <c r="D49" s="196">
        <v>20</v>
      </c>
      <c r="E49" s="181"/>
      <c r="F49" s="197">
        <v>30</v>
      </c>
      <c r="G49" s="180"/>
      <c r="H49" s="183"/>
      <c r="I49" s="245">
        <f t="shared" si="0"/>
        <v>50</v>
      </c>
      <c r="J49" s="242">
        <f t="shared" si="1"/>
        <v>1</v>
      </c>
    </row>
    <row r="50" spans="1:10" x14ac:dyDescent="0.3">
      <c r="A50" s="177" t="s">
        <v>974</v>
      </c>
      <c r="B50" s="178" t="s">
        <v>1269</v>
      </c>
      <c r="C50" s="179" t="s">
        <v>1268</v>
      </c>
      <c r="D50" s="196"/>
      <c r="E50" s="181"/>
      <c r="F50" s="197"/>
      <c r="G50" s="180"/>
      <c r="H50" s="183"/>
      <c r="I50" s="245">
        <f t="shared" si="0"/>
        <v>0</v>
      </c>
      <c r="J50" s="242" t="str">
        <f t="shared" si="1"/>
        <v/>
      </c>
    </row>
    <row r="51" spans="1:10" ht="18.75" customHeight="1" x14ac:dyDescent="0.3">
      <c r="A51" s="177" t="s">
        <v>974</v>
      </c>
      <c r="B51" s="178"/>
      <c r="C51" s="179" t="s">
        <v>1270</v>
      </c>
      <c r="D51" s="196"/>
      <c r="E51" s="181"/>
      <c r="F51" s="197"/>
      <c r="G51" s="180"/>
      <c r="H51" s="183"/>
      <c r="I51" s="245">
        <f t="shared" si="0"/>
        <v>0</v>
      </c>
      <c r="J51" s="242" t="str">
        <f t="shared" si="1"/>
        <v/>
      </c>
    </row>
    <row r="52" spans="1:10" x14ac:dyDescent="0.3">
      <c r="A52" s="177" t="s">
        <v>974</v>
      </c>
      <c r="B52" s="178" t="s">
        <v>1265</v>
      </c>
      <c r="C52" s="179" t="s">
        <v>1270</v>
      </c>
      <c r="D52" s="196">
        <v>10</v>
      </c>
      <c r="E52" s="181"/>
      <c r="F52" s="197">
        <v>15</v>
      </c>
      <c r="G52" s="180"/>
      <c r="H52" s="183"/>
      <c r="I52" s="245">
        <f t="shared" si="0"/>
        <v>25</v>
      </c>
      <c r="J52" s="242">
        <f t="shared" si="1"/>
        <v>1</v>
      </c>
    </row>
    <row r="53" spans="1:10" x14ac:dyDescent="0.3">
      <c r="A53" s="177" t="s">
        <v>974</v>
      </c>
      <c r="B53" s="178" t="s">
        <v>1265</v>
      </c>
      <c r="C53" s="179" t="s">
        <v>1271</v>
      </c>
      <c r="D53" s="196">
        <v>10</v>
      </c>
      <c r="E53" s="181"/>
      <c r="F53" s="197">
        <v>15</v>
      </c>
      <c r="G53" s="180"/>
      <c r="H53" s="183"/>
      <c r="I53" s="245">
        <f t="shared" si="0"/>
        <v>25</v>
      </c>
      <c r="J53" s="242">
        <f t="shared" si="1"/>
        <v>1</v>
      </c>
    </row>
    <row r="54" spans="1:10" ht="18.75" customHeight="1" x14ac:dyDescent="0.3">
      <c r="A54" s="177" t="s">
        <v>974</v>
      </c>
      <c r="B54" s="178"/>
      <c r="C54" s="179" t="s">
        <v>1271</v>
      </c>
      <c r="D54" s="196"/>
      <c r="E54" s="181"/>
      <c r="F54" s="197"/>
      <c r="G54" s="180"/>
      <c r="H54" s="183"/>
      <c r="I54" s="245">
        <f t="shared" si="0"/>
        <v>0</v>
      </c>
      <c r="J54" s="242" t="str">
        <f t="shared" si="1"/>
        <v/>
      </c>
    </row>
    <row r="55" spans="1:10" ht="18.75" customHeight="1" x14ac:dyDescent="0.3">
      <c r="A55" s="177" t="s">
        <v>977</v>
      </c>
      <c r="B55" s="178" t="s">
        <v>1272</v>
      </c>
      <c r="C55" s="179" t="s">
        <v>1273</v>
      </c>
      <c r="D55" s="196"/>
      <c r="E55" s="181"/>
      <c r="F55" s="197"/>
      <c r="G55" s="180"/>
      <c r="H55" s="183"/>
      <c r="I55" s="245">
        <f t="shared" si="0"/>
        <v>0</v>
      </c>
      <c r="J55" s="242" t="str">
        <f t="shared" si="1"/>
        <v/>
      </c>
    </row>
    <row r="56" spans="1:10" ht="18.75" customHeight="1" x14ac:dyDescent="0.3">
      <c r="A56" s="177" t="s">
        <v>977</v>
      </c>
      <c r="B56" s="178" t="s">
        <v>1274</v>
      </c>
      <c r="C56" s="179" t="s">
        <v>1273</v>
      </c>
      <c r="D56" s="196"/>
      <c r="E56" s="181"/>
      <c r="F56" s="197"/>
      <c r="G56" s="180"/>
      <c r="H56" s="183"/>
      <c r="I56" s="245">
        <f t="shared" si="0"/>
        <v>0</v>
      </c>
      <c r="J56" s="242" t="str">
        <f t="shared" si="1"/>
        <v/>
      </c>
    </row>
    <row r="57" spans="1:10" ht="18.75" customHeight="1" x14ac:dyDescent="0.3">
      <c r="A57" s="177" t="s">
        <v>977</v>
      </c>
      <c r="B57" s="178" t="s">
        <v>1275</v>
      </c>
      <c r="C57" s="179" t="s">
        <v>1276</v>
      </c>
      <c r="D57" s="196">
        <v>10</v>
      </c>
      <c r="E57" s="181"/>
      <c r="F57" s="197">
        <v>10</v>
      </c>
      <c r="G57" s="180"/>
      <c r="H57" s="183"/>
      <c r="I57" s="245">
        <f t="shared" si="0"/>
        <v>20</v>
      </c>
      <c r="J57" s="242">
        <f t="shared" si="1"/>
        <v>1</v>
      </c>
    </row>
    <row r="58" spans="1:10" ht="18.75" customHeight="1" x14ac:dyDescent="0.3">
      <c r="A58" s="177" t="s">
        <v>977</v>
      </c>
      <c r="B58" s="178"/>
      <c r="C58" s="179" t="s">
        <v>1277</v>
      </c>
      <c r="D58" s="196"/>
      <c r="E58" s="181"/>
      <c r="F58" s="197"/>
      <c r="G58" s="180"/>
      <c r="H58" s="183"/>
      <c r="I58" s="245">
        <f t="shared" si="0"/>
        <v>0</v>
      </c>
      <c r="J58" s="242" t="str">
        <f t="shared" si="1"/>
        <v/>
      </c>
    </row>
    <row r="59" spans="1:10" ht="18.75" customHeight="1" x14ac:dyDescent="0.3">
      <c r="A59" s="185" t="s">
        <v>977</v>
      </c>
      <c r="B59" s="186"/>
      <c r="C59" s="179" t="s">
        <v>1277</v>
      </c>
      <c r="D59" s="196"/>
      <c r="E59" s="181"/>
      <c r="F59" s="197"/>
      <c r="G59" s="180"/>
      <c r="H59" s="183"/>
      <c r="I59" s="245">
        <f t="shared" si="0"/>
        <v>0</v>
      </c>
      <c r="J59" s="242" t="str">
        <f t="shared" si="1"/>
        <v/>
      </c>
    </row>
    <row r="60" spans="1:10" ht="18.75" customHeight="1" x14ac:dyDescent="0.3">
      <c r="A60" s="177" t="s">
        <v>977</v>
      </c>
      <c r="B60" s="178"/>
      <c r="C60" s="179" t="s">
        <v>1278</v>
      </c>
      <c r="D60" s="196"/>
      <c r="E60" s="181"/>
      <c r="F60" s="197"/>
      <c r="G60" s="180"/>
      <c r="H60" s="183"/>
      <c r="I60" s="245">
        <f t="shared" si="0"/>
        <v>0</v>
      </c>
      <c r="J60" s="242" t="str">
        <f t="shared" si="1"/>
        <v/>
      </c>
    </row>
    <row r="61" spans="1:10" ht="18.75" customHeight="1" x14ac:dyDescent="0.3">
      <c r="A61" s="177" t="s">
        <v>977</v>
      </c>
      <c r="B61" s="178"/>
      <c r="C61" s="179" t="s">
        <v>1279</v>
      </c>
      <c r="D61" s="196"/>
      <c r="E61" s="181"/>
      <c r="F61" s="197"/>
      <c r="G61" s="180"/>
      <c r="H61" s="183"/>
      <c r="I61" s="245">
        <f t="shared" si="0"/>
        <v>0</v>
      </c>
      <c r="J61" s="242" t="str">
        <f t="shared" si="1"/>
        <v/>
      </c>
    </row>
    <row r="62" spans="1:10" ht="18.75" customHeight="1" x14ac:dyDescent="0.3">
      <c r="A62" s="177" t="s">
        <v>977</v>
      </c>
      <c r="B62" s="178" t="s">
        <v>1280</v>
      </c>
      <c r="C62" s="179" t="s">
        <v>1279</v>
      </c>
      <c r="D62" s="196"/>
      <c r="E62" s="181"/>
      <c r="F62" s="197"/>
      <c r="G62" s="180"/>
      <c r="H62" s="183"/>
      <c r="I62" s="245">
        <f t="shared" si="0"/>
        <v>0</v>
      </c>
      <c r="J62" s="242" t="str">
        <f t="shared" si="1"/>
        <v/>
      </c>
    </row>
    <row r="63" spans="1:10" ht="18.75" customHeight="1" x14ac:dyDescent="0.3">
      <c r="A63" s="177" t="s">
        <v>977</v>
      </c>
      <c r="B63" s="178"/>
      <c r="C63" s="179" t="s">
        <v>1281</v>
      </c>
      <c r="D63" s="196"/>
      <c r="E63" s="181"/>
      <c r="F63" s="197"/>
      <c r="G63" s="180"/>
      <c r="H63" s="183"/>
      <c r="I63" s="245">
        <f t="shared" si="0"/>
        <v>0</v>
      </c>
      <c r="J63" s="242" t="str">
        <f t="shared" si="1"/>
        <v/>
      </c>
    </row>
    <row r="64" spans="1:10" ht="18.75" customHeight="1" x14ac:dyDescent="0.3">
      <c r="A64" s="177" t="s">
        <v>977</v>
      </c>
      <c r="B64" s="178"/>
      <c r="C64" s="179" t="s">
        <v>1282</v>
      </c>
      <c r="D64" s="196"/>
      <c r="E64" s="181"/>
      <c r="F64" s="197"/>
      <c r="G64" s="180"/>
      <c r="H64" s="183"/>
      <c r="I64" s="245">
        <f t="shared" si="0"/>
        <v>0</v>
      </c>
      <c r="J64" s="242" t="str">
        <f t="shared" si="1"/>
        <v/>
      </c>
    </row>
    <row r="65" spans="1:10" ht="18.75" customHeight="1" x14ac:dyDescent="0.3">
      <c r="A65" s="177" t="s">
        <v>977</v>
      </c>
      <c r="B65" s="178" t="s">
        <v>1283</v>
      </c>
      <c r="C65" s="179" t="s">
        <v>1284</v>
      </c>
      <c r="D65" s="196"/>
      <c r="E65" s="181"/>
      <c r="F65" s="197"/>
      <c r="G65" s="180"/>
      <c r="H65" s="183"/>
      <c r="I65" s="245">
        <f t="shared" si="0"/>
        <v>0</v>
      </c>
      <c r="J65" s="242" t="str">
        <f t="shared" si="1"/>
        <v/>
      </c>
    </row>
    <row r="66" spans="1:10" ht="18.75" customHeight="1" x14ac:dyDescent="0.3">
      <c r="A66" s="177" t="s">
        <v>978</v>
      </c>
      <c r="B66" s="178" t="s">
        <v>1285</v>
      </c>
      <c r="C66" s="179" t="s">
        <v>1286</v>
      </c>
      <c r="D66" s="196">
        <v>15</v>
      </c>
      <c r="E66" s="181"/>
      <c r="F66" s="197">
        <v>35</v>
      </c>
      <c r="G66" s="180"/>
      <c r="H66" s="183"/>
      <c r="I66" s="245">
        <f t="shared" si="0"/>
        <v>50</v>
      </c>
      <c r="J66" s="242">
        <f t="shared" si="1"/>
        <v>1</v>
      </c>
    </row>
    <row r="67" spans="1:10" ht="18.75" customHeight="1" x14ac:dyDescent="0.3">
      <c r="A67" s="177" t="s">
        <v>978</v>
      </c>
      <c r="B67" s="178"/>
      <c r="C67" s="179" t="s">
        <v>1287</v>
      </c>
      <c r="D67" s="196"/>
      <c r="E67" s="181"/>
      <c r="F67" s="197"/>
      <c r="G67" s="180"/>
      <c r="H67" s="183"/>
      <c r="I67" s="245">
        <f t="shared" si="0"/>
        <v>0</v>
      </c>
      <c r="J67" s="242" t="str">
        <f t="shared" si="1"/>
        <v/>
      </c>
    </row>
    <row r="68" spans="1:10" ht="18.75" customHeight="1" x14ac:dyDescent="0.3">
      <c r="A68" s="177" t="s">
        <v>978</v>
      </c>
      <c r="B68" s="178"/>
      <c r="C68" s="179" t="s">
        <v>1288</v>
      </c>
      <c r="D68" s="196"/>
      <c r="E68" s="181"/>
      <c r="F68" s="197"/>
      <c r="G68" s="180"/>
      <c r="H68" s="183"/>
      <c r="I68" s="245">
        <f t="shared" si="0"/>
        <v>0</v>
      </c>
      <c r="J68" s="242" t="str">
        <f t="shared" si="1"/>
        <v/>
      </c>
    </row>
    <row r="69" spans="1:10" ht="18.75" customHeight="1" x14ac:dyDescent="0.3">
      <c r="A69" s="177" t="s">
        <v>978</v>
      </c>
      <c r="B69" s="178"/>
      <c r="C69" s="179" t="s">
        <v>1289</v>
      </c>
      <c r="D69" s="196"/>
      <c r="E69" s="181"/>
      <c r="F69" s="197"/>
      <c r="G69" s="180"/>
      <c r="H69" s="183"/>
      <c r="I69" s="245">
        <f t="shared" si="0"/>
        <v>0</v>
      </c>
      <c r="J69" s="242" t="str">
        <f t="shared" si="1"/>
        <v/>
      </c>
    </row>
    <row r="70" spans="1:10" ht="18.75" customHeight="1" x14ac:dyDescent="0.3">
      <c r="A70" s="177" t="s">
        <v>978</v>
      </c>
      <c r="B70" s="178"/>
      <c r="C70" s="179" t="s">
        <v>1290</v>
      </c>
      <c r="D70" s="196"/>
      <c r="E70" s="181"/>
      <c r="F70" s="197"/>
      <c r="G70" s="180"/>
      <c r="H70" s="183"/>
      <c r="I70" s="245">
        <f t="shared" si="0"/>
        <v>0</v>
      </c>
      <c r="J70" s="242" t="str">
        <f t="shared" si="1"/>
        <v/>
      </c>
    </row>
    <row r="71" spans="1:10" ht="18.75" customHeight="1" x14ac:dyDescent="0.3">
      <c r="A71" s="177" t="s">
        <v>978</v>
      </c>
      <c r="B71" s="178"/>
      <c r="C71" s="179" t="s">
        <v>1291</v>
      </c>
      <c r="D71" s="196"/>
      <c r="E71" s="181"/>
      <c r="F71" s="197"/>
      <c r="G71" s="180"/>
      <c r="H71" s="183"/>
      <c r="I71" s="245">
        <f t="shared" si="0"/>
        <v>0</v>
      </c>
      <c r="J71" s="242" t="str">
        <f t="shared" si="1"/>
        <v/>
      </c>
    </row>
    <row r="72" spans="1:10" ht="18.75" customHeight="1" x14ac:dyDescent="0.3">
      <c r="A72" s="177" t="s">
        <v>978</v>
      </c>
      <c r="B72" s="178"/>
      <c r="C72" s="179" t="s">
        <v>1292</v>
      </c>
      <c r="D72" s="196"/>
      <c r="E72" s="181"/>
      <c r="F72" s="197"/>
      <c r="G72" s="180"/>
      <c r="H72" s="183"/>
      <c r="I72" s="245">
        <f t="shared" si="0"/>
        <v>0</v>
      </c>
      <c r="J72" s="242" t="str">
        <f t="shared" si="1"/>
        <v/>
      </c>
    </row>
    <row r="73" spans="1:10" ht="18.75" customHeight="1" x14ac:dyDescent="0.3">
      <c r="A73" s="177" t="s">
        <v>978</v>
      </c>
      <c r="B73" s="178" t="s">
        <v>1293</v>
      </c>
      <c r="C73" s="179" t="s">
        <v>1292</v>
      </c>
      <c r="D73" s="196"/>
      <c r="E73" s="181"/>
      <c r="F73" s="197"/>
      <c r="G73" s="180"/>
      <c r="H73" s="183"/>
      <c r="I73" s="245">
        <f t="shared" si="0"/>
        <v>0</v>
      </c>
      <c r="J73" s="242" t="str">
        <f t="shared" si="1"/>
        <v/>
      </c>
    </row>
    <row r="74" spans="1:10" ht="18.75" customHeight="1" x14ac:dyDescent="0.3">
      <c r="A74" s="177" t="s">
        <v>978</v>
      </c>
      <c r="B74" s="178" t="s">
        <v>1294</v>
      </c>
      <c r="C74" s="179" t="s">
        <v>1292</v>
      </c>
      <c r="D74" s="196">
        <v>15</v>
      </c>
      <c r="E74" s="181"/>
      <c r="F74" s="197">
        <v>35</v>
      </c>
      <c r="G74" s="180"/>
      <c r="H74" s="183"/>
      <c r="I74" s="245">
        <f t="shared" ref="I74:I123" si="2">SUM(D74:H74)</f>
        <v>50</v>
      </c>
      <c r="J74" s="242">
        <f t="shared" ref="J74:J123" si="3">IF(I74&gt;0,1,"")</f>
        <v>1</v>
      </c>
    </row>
    <row r="75" spans="1:10" ht="18.75" customHeight="1" x14ac:dyDescent="0.3">
      <c r="A75" s="177" t="s">
        <v>978</v>
      </c>
      <c r="B75" s="178"/>
      <c r="C75" s="179" t="s">
        <v>1295</v>
      </c>
      <c r="D75" s="196"/>
      <c r="E75" s="181"/>
      <c r="F75" s="197"/>
      <c r="G75" s="180"/>
      <c r="H75" s="183"/>
      <c r="I75" s="245">
        <f t="shared" si="2"/>
        <v>0</v>
      </c>
      <c r="J75" s="242" t="str">
        <f t="shared" si="3"/>
        <v/>
      </c>
    </row>
    <row r="76" spans="1:10" ht="18.75" customHeight="1" x14ac:dyDescent="0.3">
      <c r="A76" s="177" t="s">
        <v>978</v>
      </c>
      <c r="B76" s="178"/>
      <c r="C76" s="179" t="s">
        <v>1296</v>
      </c>
      <c r="D76" s="196"/>
      <c r="E76" s="181"/>
      <c r="F76" s="197"/>
      <c r="G76" s="180"/>
      <c r="H76" s="183"/>
      <c r="I76" s="245">
        <f t="shared" si="2"/>
        <v>0</v>
      </c>
      <c r="J76" s="242" t="str">
        <f t="shared" si="3"/>
        <v/>
      </c>
    </row>
    <row r="77" spans="1:10" ht="18.75" customHeight="1" x14ac:dyDescent="0.3">
      <c r="A77" s="177" t="s">
        <v>978</v>
      </c>
      <c r="B77" s="178" t="s">
        <v>1246</v>
      </c>
      <c r="C77" s="179" t="s">
        <v>1296</v>
      </c>
      <c r="D77" s="196">
        <v>10</v>
      </c>
      <c r="E77" s="181"/>
      <c r="F77" s="197">
        <v>10</v>
      </c>
      <c r="G77" s="180"/>
      <c r="H77" s="183"/>
      <c r="I77" s="245">
        <f t="shared" si="2"/>
        <v>20</v>
      </c>
      <c r="J77" s="242">
        <f t="shared" si="3"/>
        <v>1</v>
      </c>
    </row>
    <row r="78" spans="1:10" ht="18.75" customHeight="1" x14ac:dyDescent="0.3">
      <c r="A78" s="177" t="s">
        <v>978</v>
      </c>
      <c r="B78" s="178"/>
      <c r="C78" s="179" t="s">
        <v>1297</v>
      </c>
      <c r="D78" s="196"/>
      <c r="E78" s="181"/>
      <c r="F78" s="197"/>
      <c r="G78" s="180"/>
      <c r="H78" s="183"/>
      <c r="I78" s="245">
        <f t="shared" si="2"/>
        <v>0</v>
      </c>
      <c r="J78" s="242" t="str">
        <f t="shared" si="3"/>
        <v/>
      </c>
    </row>
    <row r="79" spans="1:10" ht="18.75" customHeight="1" x14ac:dyDescent="0.3">
      <c r="A79" s="177" t="s">
        <v>979</v>
      </c>
      <c r="B79" s="178"/>
      <c r="C79" s="179" t="s">
        <v>1298</v>
      </c>
      <c r="D79" s="196"/>
      <c r="E79" s="181"/>
      <c r="F79" s="197"/>
      <c r="G79" s="180"/>
      <c r="H79" s="183"/>
      <c r="I79" s="245">
        <f t="shared" si="2"/>
        <v>0</v>
      </c>
      <c r="J79" s="242" t="str">
        <f t="shared" si="3"/>
        <v/>
      </c>
    </row>
    <row r="80" spans="1:10" ht="18.75" customHeight="1" x14ac:dyDescent="0.3">
      <c r="A80" s="177" t="s">
        <v>979</v>
      </c>
      <c r="B80" s="178" t="s">
        <v>1265</v>
      </c>
      <c r="C80" s="179" t="s">
        <v>1298</v>
      </c>
      <c r="D80" s="196">
        <v>10</v>
      </c>
      <c r="E80" s="180"/>
      <c r="F80" s="198">
        <v>15</v>
      </c>
      <c r="G80" s="180"/>
      <c r="H80" s="183"/>
      <c r="I80" s="245">
        <f t="shared" si="2"/>
        <v>25</v>
      </c>
      <c r="J80" s="242">
        <f t="shared" si="3"/>
        <v>1</v>
      </c>
    </row>
    <row r="81" spans="1:10" ht="18.75" customHeight="1" x14ac:dyDescent="0.3">
      <c r="A81" s="177" t="s">
        <v>979</v>
      </c>
      <c r="B81" s="178" t="s">
        <v>1265</v>
      </c>
      <c r="C81" s="179" t="s">
        <v>1299</v>
      </c>
      <c r="D81" s="196">
        <v>5</v>
      </c>
      <c r="E81" s="180"/>
      <c r="F81" s="198">
        <v>5</v>
      </c>
      <c r="G81" s="180"/>
      <c r="H81" s="183"/>
      <c r="I81" s="245">
        <f t="shared" si="2"/>
        <v>10</v>
      </c>
      <c r="J81" s="242">
        <f t="shared" si="3"/>
        <v>1</v>
      </c>
    </row>
    <row r="82" spans="1:10" ht="18.75" customHeight="1" x14ac:dyDescent="0.3">
      <c r="A82" s="177" t="s">
        <v>979</v>
      </c>
      <c r="B82" s="178"/>
      <c r="C82" s="179" t="s">
        <v>1299</v>
      </c>
      <c r="D82" s="196"/>
      <c r="E82" s="181"/>
      <c r="F82" s="197"/>
      <c r="G82" s="180"/>
      <c r="H82" s="183"/>
      <c r="I82" s="245">
        <f t="shared" si="2"/>
        <v>0</v>
      </c>
      <c r="J82" s="242" t="str">
        <f t="shared" si="3"/>
        <v/>
      </c>
    </row>
    <row r="83" spans="1:10" ht="18.75" customHeight="1" x14ac:dyDescent="0.3">
      <c r="A83" s="177" t="s">
        <v>979</v>
      </c>
      <c r="B83" s="178"/>
      <c r="C83" s="179" t="s">
        <v>1300</v>
      </c>
      <c r="D83" s="196"/>
      <c r="E83" s="181"/>
      <c r="F83" s="197"/>
      <c r="G83" s="180"/>
      <c r="H83" s="183"/>
      <c r="I83" s="245">
        <f t="shared" si="2"/>
        <v>0</v>
      </c>
      <c r="J83" s="242" t="str">
        <f t="shared" si="3"/>
        <v/>
      </c>
    </row>
    <row r="84" spans="1:10" ht="18.75" customHeight="1" x14ac:dyDescent="0.3">
      <c r="A84" s="177" t="s">
        <v>979</v>
      </c>
      <c r="B84" s="178" t="s">
        <v>1265</v>
      </c>
      <c r="C84" s="179" t="s">
        <v>1300</v>
      </c>
      <c r="D84" s="196">
        <v>5</v>
      </c>
      <c r="E84" s="180"/>
      <c r="F84" s="198">
        <v>7</v>
      </c>
      <c r="G84" s="180"/>
      <c r="H84" s="183"/>
      <c r="I84" s="245">
        <f t="shared" si="2"/>
        <v>12</v>
      </c>
      <c r="J84" s="242">
        <f t="shared" si="3"/>
        <v>1</v>
      </c>
    </row>
    <row r="85" spans="1:10" ht="18.75" customHeight="1" x14ac:dyDescent="0.3">
      <c r="A85" s="177" t="s">
        <v>979</v>
      </c>
      <c r="B85" s="178" t="s">
        <v>1265</v>
      </c>
      <c r="C85" s="179" t="s">
        <v>1301</v>
      </c>
      <c r="D85" s="196">
        <v>20</v>
      </c>
      <c r="E85" s="180"/>
      <c r="F85" s="198">
        <v>30</v>
      </c>
      <c r="G85" s="180"/>
      <c r="H85" s="183"/>
      <c r="I85" s="245">
        <f t="shared" si="2"/>
        <v>50</v>
      </c>
      <c r="J85" s="242">
        <f t="shared" si="3"/>
        <v>1</v>
      </c>
    </row>
    <row r="86" spans="1:10" ht="18.75" customHeight="1" x14ac:dyDescent="0.3">
      <c r="A86" s="177" t="s">
        <v>979</v>
      </c>
      <c r="B86" s="178" t="s">
        <v>1302</v>
      </c>
      <c r="C86" s="179" t="s">
        <v>1301</v>
      </c>
      <c r="D86" s="196"/>
      <c r="E86" s="181"/>
      <c r="F86" s="197"/>
      <c r="G86" s="180"/>
      <c r="H86" s="183"/>
      <c r="I86" s="245">
        <f t="shared" si="2"/>
        <v>0</v>
      </c>
      <c r="J86" s="242" t="str">
        <f t="shared" si="3"/>
        <v/>
      </c>
    </row>
    <row r="87" spans="1:10" ht="18.75" customHeight="1" x14ac:dyDescent="0.3">
      <c r="A87" s="177" t="s">
        <v>979</v>
      </c>
      <c r="B87" s="178"/>
      <c r="C87" s="179" t="s">
        <v>1301</v>
      </c>
      <c r="D87" s="196"/>
      <c r="E87" s="181"/>
      <c r="F87" s="197"/>
      <c r="G87" s="180"/>
      <c r="H87" s="183"/>
      <c r="I87" s="245">
        <f t="shared" si="2"/>
        <v>0</v>
      </c>
      <c r="J87" s="242" t="str">
        <f t="shared" si="3"/>
        <v/>
      </c>
    </row>
    <row r="88" spans="1:10" ht="18.75" customHeight="1" x14ac:dyDescent="0.3">
      <c r="A88" s="177" t="s">
        <v>979</v>
      </c>
      <c r="B88" s="178"/>
      <c r="C88" s="179" t="s">
        <v>1303</v>
      </c>
      <c r="D88" s="196"/>
      <c r="E88" s="181"/>
      <c r="F88" s="197"/>
      <c r="G88" s="180"/>
      <c r="H88" s="183"/>
      <c r="I88" s="245">
        <f t="shared" si="2"/>
        <v>0</v>
      </c>
      <c r="J88" s="242" t="str">
        <f t="shared" si="3"/>
        <v/>
      </c>
    </row>
    <row r="89" spans="1:10" ht="18.75" customHeight="1" x14ac:dyDescent="0.3">
      <c r="A89" s="177" t="s">
        <v>979</v>
      </c>
      <c r="B89" s="178" t="s">
        <v>1304</v>
      </c>
      <c r="C89" s="179" t="s">
        <v>1303</v>
      </c>
      <c r="D89" s="196"/>
      <c r="E89" s="180"/>
      <c r="F89" s="198">
        <v>5</v>
      </c>
      <c r="G89" s="180"/>
      <c r="H89" s="183"/>
      <c r="I89" s="245">
        <f t="shared" si="2"/>
        <v>5</v>
      </c>
      <c r="J89" s="242">
        <f t="shared" si="3"/>
        <v>1</v>
      </c>
    </row>
    <row r="90" spans="1:10" ht="18.75" customHeight="1" x14ac:dyDescent="0.3">
      <c r="A90" s="177" t="s">
        <v>979</v>
      </c>
      <c r="B90" s="178" t="s">
        <v>1265</v>
      </c>
      <c r="C90" s="179" t="s">
        <v>1305</v>
      </c>
      <c r="D90" s="196">
        <v>10</v>
      </c>
      <c r="E90" s="180"/>
      <c r="F90" s="198">
        <v>15</v>
      </c>
      <c r="G90" s="180"/>
      <c r="H90" s="183"/>
      <c r="I90" s="245">
        <f t="shared" si="2"/>
        <v>25</v>
      </c>
      <c r="J90" s="242">
        <f t="shared" si="3"/>
        <v>1</v>
      </c>
    </row>
    <row r="91" spans="1:10" ht="18.75" customHeight="1" x14ac:dyDescent="0.3">
      <c r="A91" s="177" t="s">
        <v>979</v>
      </c>
      <c r="B91" s="178"/>
      <c r="C91" s="179" t="s">
        <v>1305</v>
      </c>
      <c r="D91" s="196"/>
      <c r="E91" s="181"/>
      <c r="F91" s="197"/>
      <c r="G91" s="180"/>
      <c r="H91" s="183"/>
      <c r="I91" s="245">
        <f t="shared" si="2"/>
        <v>0</v>
      </c>
      <c r="J91" s="242" t="str">
        <f t="shared" si="3"/>
        <v/>
      </c>
    </row>
    <row r="92" spans="1:10" ht="18.75" customHeight="1" x14ac:dyDescent="0.3">
      <c r="A92" s="177" t="s">
        <v>979</v>
      </c>
      <c r="B92" s="178"/>
      <c r="C92" s="179" t="s">
        <v>1306</v>
      </c>
      <c r="D92" s="196"/>
      <c r="E92" s="181"/>
      <c r="F92" s="197"/>
      <c r="G92" s="180"/>
      <c r="H92" s="183"/>
      <c r="I92" s="245">
        <f t="shared" si="2"/>
        <v>0</v>
      </c>
      <c r="J92" s="242" t="str">
        <f t="shared" si="3"/>
        <v/>
      </c>
    </row>
    <row r="93" spans="1:10" ht="18.75" customHeight="1" x14ac:dyDescent="0.3">
      <c r="A93" s="177" t="s">
        <v>979</v>
      </c>
      <c r="B93" s="178" t="s">
        <v>1265</v>
      </c>
      <c r="C93" s="179" t="s">
        <v>1306</v>
      </c>
      <c r="D93" s="196"/>
      <c r="E93" s="180"/>
      <c r="F93" s="198">
        <v>5</v>
      </c>
      <c r="G93" s="180"/>
      <c r="H93" s="183"/>
      <c r="I93" s="245">
        <f t="shared" si="2"/>
        <v>5</v>
      </c>
      <c r="J93" s="242">
        <f t="shared" si="3"/>
        <v>1</v>
      </c>
    </row>
    <row r="94" spans="1:10" ht="18.75" customHeight="1" x14ac:dyDescent="0.3">
      <c r="A94" s="177" t="s">
        <v>979</v>
      </c>
      <c r="B94" s="178" t="s">
        <v>1265</v>
      </c>
      <c r="C94" s="179" t="s">
        <v>1307</v>
      </c>
      <c r="D94" s="196">
        <v>5</v>
      </c>
      <c r="E94" s="180"/>
      <c r="F94" s="198">
        <v>5</v>
      </c>
      <c r="G94" s="180"/>
      <c r="H94" s="183"/>
      <c r="I94" s="245">
        <f t="shared" si="2"/>
        <v>10</v>
      </c>
      <c r="J94" s="242">
        <f t="shared" si="3"/>
        <v>1</v>
      </c>
    </row>
    <row r="95" spans="1:10" ht="18.75" customHeight="1" x14ac:dyDescent="0.3">
      <c r="A95" s="177" t="s">
        <v>979</v>
      </c>
      <c r="B95" s="178"/>
      <c r="C95" s="179" t="s">
        <v>1307</v>
      </c>
      <c r="D95" s="196"/>
      <c r="E95" s="181"/>
      <c r="F95" s="197"/>
      <c r="G95" s="180"/>
      <c r="H95" s="183"/>
      <c r="I95" s="245">
        <f t="shared" si="2"/>
        <v>0</v>
      </c>
      <c r="J95" s="242" t="str">
        <f t="shared" si="3"/>
        <v/>
      </c>
    </row>
    <row r="96" spans="1:10" ht="18.75" customHeight="1" x14ac:dyDescent="0.3">
      <c r="A96" s="177" t="s">
        <v>979</v>
      </c>
      <c r="B96" s="178"/>
      <c r="C96" s="179" t="s">
        <v>1308</v>
      </c>
      <c r="D96" s="196"/>
      <c r="E96" s="181"/>
      <c r="F96" s="197"/>
      <c r="G96" s="180"/>
      <c r="H96" s="183"/>
      <c r="I96" s="245">
        <f t="shared" si="2"/>
        <v>0</v>
      </c>
      <c r="J96" s="242" t="str">
        <f t="shared" si="3"/>
        <v/>
      </c>
    </row>
    <row r="97" spans="1:10" ht="18.75" customHeight="1" x14ac:dyDescent="0.3">
      <c r="A97" s="177" t="s">
        <v>979</v>
      </c>
      <c r="B97" s="178" t="s">
        <v>1265</v>
      </c>
      <c r="C97" s="179" t="s">
        <v>1309</v>
      </c>
      <c r="D97" s="196">
        <v>10</v>
      </c>
      <c r="E97" s="180"/>
      <c r="F97" s="198">
        <v>15</v>
      </c>
      <c r="G97" s="180"/>
      <c r="H97" s="183"/>
      <c r="I97" s="245">
        <f t="shared" si="2"/>
        <v>25</v>
      </c>
      <c r="J97" s="242">
        <f t="shared" si="3"/>
        <v>1</v>
      </c>
    </row>
    <row r="98" spans="1:10" ht="18.75" customHeight="1" x14ac:dyDescent="0.3">
      <c r="A98" s="177" t="s">
        <v>981</v>
      </c>
      <c r="B98" s="178" t="s">
        <v>1265</v>
      </c>
      <c r="C98" s="179" t="s">
        <v>1310</v>
      </c>
      <c r="D98" s="196">
        <v>5</v>
      </c>
      <c r="E98" s="180"/>
      <c r="F98" s="198">
        <v>5</v>
      </c>
      <c r="G98" s="180"/>
      <c r="H98" s="183"/>
      <c r="I98" s="245">
        <f t="shared" si="2"/>
        <v>10</v>
      </c>
      <c r="J98" s="242">
        <f t="shared" si="3"/>
        <v>1</v>
      </c>
    </row>
    <row r="99" spans="1:10" ht="18.75" customHeight="1" x14ac:dyDescent="0.3">
      <c r="A99" s="177" t="s">
        <v>981</v>
      </c>
      <c r="B99" s="178"/>
      <c r="C99" s="179" t="s">
        <v>1310</v>
      </c>
      <c r="D99" s="196"/>
      <c r="E99" s="181"/>
      <c r="F99" s="197"/>
      <c r="G99" s="180"/>
      <c r="H99" s="183"/>
      <c r="I99" s="245">
        <f t="shared" si="2"/>
        <v>0</v>
      </c>
      <c r="J99" s="242" t="str">
        <f t="shared" si="3"/>
        <v/>
      </c>
    </row>
    <row r="100" spans="1:10" ht="18.75" customHeight="1" x14ac:dyDescent="0.3">
      <c r="A100" s="177" t="s">
        <v>981</v>
      </c>
      <c r="B100" s="178" t="s">
        <v>1311</v>
      </c>
      <c r="C100" s="179" t="s">
        <v>1310</v>
      </c>
      <c r="D100" s="196"/>
      <c r="E100" s="181"/>
      <c r="F100" s="197"/>
      <c r="G100" s="180"/>
      <c r="H100" s="183"/>
      <c r="I100" s="245">
        <f t="shared" si="2"/>
        <v>0</v>
      </c>
      <c r="J100" s="242" t="str">
        <f t="shared" si="3"/>
        <v/>
      </c>
    </row>
    <row r="101" spans="1:10" ht="18.75" customHeight="1" x14ac:dyDescent="0.3">
      <c r="A101" s="177" t="s">
        <v>981</v>
      </c>
      <c r="B101" s="178" t="s">
        <v>1311</v>
      </c>
      <c r="C101" s="179" t="s">
        <v>1312</v>
      </c>
      <c r="D101" s="196"/>
      <c r="E101" s="181"/>
      <c r="F101" s="197"/>
      <c r="G101" s="180"/>
      <c r="H101" s="183"/>
      <c r="I101" s="245">
        <f t="shared" si="2"/>
        <v>0</v>
      </c>
      <c r="J101" s="242" t="str">
        <f t="shared" si="3"/>
        <v/>
      </c>
    </row>
    <row r="102" spans="1:10" ht="18.75" customHeight="1" x14ac:dyDescent="0.3">
      <c r="A102" s="177" t="s">
        <v>981</v>
      </c>
      <c r="B102" s="178" t="s">
        <v>1313</v>
      </c>
      <c r="C102" s="179" t="s">
        <v>1312</v>
      </c>
      <c r="D102" s="196"/>
      <c r="E102" s="181"/>
      <c r="F102" s="197"/>
      <c r="G102" s="180"/>
      <c r="H102" s="183"/>
      <c r="I102" s="245">
        <f t="shared" si="2"/>
        <v>0</v>
      </c>
      <c r="J102" s="242" t="str">
        <f t="shared" si="3"/>
        <v/>
      </c>
    </row>
    <row r="103" spans="1:10" ht="18.75" customHeight="1" x14ac:dyDescent="0.3">
      <c r="A103" s="177" t="s">
        <v>981</v>
      </c>
      <c r="B103" s="178"/>
      <c r="C103" s="179" t="s">
        <v>1312</v>
      </c>
      <c r="D103" s="196"/>
      <c r="E103" s="181"/>
      <c r="F103" s="197"/>
      <c r="G103" s="180"/>
      <c r="H103" s="183"/>
      <c r="I103" s="245">
        <f t="shared" si="2"/>
        <v>0</v>
      </c>
      <c r="J103" s="242" t="str">
        <f t="shared" si="3"/>
        <v/>
      </c>
    </row>
    <row r="104" spans="1:10" ht="18.75" customHeight="1" x14ac:dyDescent="0.3">
      <c r="A104" s="177" t="s">
        <v>981</v>
      </c>
      <c r="B104" s="178" t="s">
        <v>1265</v>
      </c>
      <c r="C104" s="179" t="s">
        <v>1312</v>
      </c>
      <c r="D104" s="196"/>
      <c r="E104" s="180"/>
      <c r="F104" s="198"/>
      <c r="G104" s="180"/>
      <c r="H104" s="183"/>
      <c r="I104" s="245">
        <f t="shared" si="2"/>
        <v>0</v>
      </c>
      <c r="J104" s="242" t="str">
        <f t="shared" si="3"/>
        <v/>
      </c>
    </row>
    <row r="105" spans="1:10" ht="18.75" customHeight="1" x14ac:dyDescent="0.3">
      <c r="A105" s="177" t="s">
        <v>981</v>
      </c>
      <c r="B105" s="178" t="s">
        <v>1265</v>
      </c>
      <c r="C105" s="179" t="s">
        <v>1314</v>
      </c>
      <c r="D105" s="196">
        <v>20</v>
      </c>
      <c r="E105" s="180"/>
      <c r="F105" s="198">
        <v>30</v>
      </c>
      <c r="G105" s="180"/>
      <c r="H105" s="183"/>
      <c r="I105" s="245">
        <f t="shared" si="2"/>
        <v>50</v>
      </c>
      <c r="J105" s="242">
        <f t="shared" si="3"/>
        <v>1</v>
      </c>
    </row>
    <row r="106" spans="1:10" ht="18.75" customHeight="1" x14ac:dyDescent="0.3">
      <c r="A106" s="177" t="s">
        <v>981</v>
      </c>
      <c r="B106" s="178"/>
      <c r="C106" s="179" t="s">
        <v>1314</v>
      </c>
      <c r="D106" s="196"/>
      <c r="E106" s="181"/>
      <c r="F106" s="197"/>
      <c r="G106" s="180"/>
      <c r="H106" s="183"/>
      <c r="I106" s="245">
        <f t="shared" si="2"/>
        <v>0</v>
      </c>
      <c r="J106" s="242" t="str">
        <f t="shared" si="3"/>
        <v/>
      </c>
    </row>
    <row r="107" spans="1:10" ht="18.75" customHeight="1" x14ac:dyDescent="0.3">
      <c r="A107" s="177" t="s">
        <v>981</v>
      </c>
      <c r="B107" s="178"/>
      <c r="C107" s="179" t="s">
        <v>1315</v>
      </c>
      <c r="D107" s="196"/>
      <c r="E107" s="181"/>
      <c r="F107" s="197"/>
      <c r="G107" s="180"/>
      <c r="H107" s="183"/>
      <c r="I107" s="245">
        <f t="shared" si="2"/>
        <v>0</v>
      </c>
      <c r="J107" s="242" t="str">
        <f t="shared" si="3"/>
        <v/>
      </c>
    </row>
    <row r="108" spans="1:10" ht="18.75" customHeight="1" x14ac:dyDescent="0.3">
      <c r="A108" s="177" t="s">
        <v>981</v>
      </c>
      <c r="B108" s="178" t="s">
        <v>1265</v>
      </c>
      <c r="C108" s="179" t="s">
        <v>1315</v>
      </c>
      <c r="D108" s="196">
        <v>5</v>
      </c>
      <c r="E108" s="180"/>
      <c r="F108" s="198">
        <v>5</v>
      </c>
      <c r="G108" s="180"/>
      <c r="H108" s="183"/>
      <c r="I108" s="245">
        <f t="shared" si="2"/>
        <v>10</v>
      </c>
      <c r="J108" s="242">
        <f t="shared" si="3"/>
        <v>1</v>
      </c>
    </row>
    <row r="109" spans="1:10" ht="18.75" customHeight="1" x14ac:dyDescent="0.3">
      <c r="A109" s="177" t="s">
        <v>981</v>
      </c>
      <c r="B109" s="178"/>
      <c r="C109" s="179" t="s">
        <v>1316</v>
      </c>
      <c r="D109" s="196"/>
      <c r="E109" s="181"/>
      <c r="F109" s="197"/>
      <c r="G109" s="180"/>
      <c r="H109" s="183"/>
      <c r="I109" s="245">
        <f t="shared" si="2"/>
        <v>0</v>
      </c>
      <c r="J109" s="242" t="str">
        <f t="shared" si="3"/>
        <v/>
      </c>
    </row>
    <row r="110" spans="1:10" ht="18.75" customHeight="1" x14ac:dyDescent="0.3">
      <c r="A110" s="177" t="s">
        <v>981</v>
      </c>
      <c r="B110" s="178" t="s">
        <v>1265</v>
      </c>
      <c r="C110" s="179" t="s">
        <v>1316</v>
      </c>
      <c r="D110" s="196">
        <v>5</v>
      </c>
      <c r="E110" s="180"/>
      <c r="F110" s="198">
        <v>5</v>
      </c>
      <c r="G110" s="180"/>
      <c r="H110" s="183"/>
      <c r="I110" s="245">
        <f t="shared" si="2"/>
        <v>10</v>
      </c>
      <c r="J110" s="242">
        <f t="shared" si="3"/>
        <v>1</v>
      </c>
    </row>
    <row r="111" spans="1:10" ht="18.75" customHeight="1" x14ac:dyDescent="0.3">
      <c r="A111" s="177" t="s">
        <v>980</v>
      </c>
      <c r="B111" s="178" t="s">
        <v>1317</v>
      </c>
      <c r="C111" s="179" t="s">
        <v>1318</v>
      </c>
      <c r="D111" s="196">
        <v>25</v>
      </c>
      <c r="E111" s="181"/>
      <c r="F111" s="197">
        <v>55</v>
      </c>
      <c r="G111" s="180"/>
      <c r="H111" s="183"/>
      <c r="I111" s="245">
        <f t="shared" si="2"/>
        <v>80</v>
      </c>
      <c r="J111" s="242">
        <f t="shared" si="3"/>
        <v>1</v>
      </c>
    </row>
    <row r="112" spans="1:10" ht="18.75" customHeight="1" x14ac:dyDescent="0.3">
      <c r="A112" s="177" t="s">
        <v>980</v>
      </c>
      <c r="B112" s="178" t="s">
        <v>1319</v>
      </c>
      <c r="C112" s="179" t="s">
        <v>1318</v>
      </c>
      <c r="D112" s="184"/>
      <c r="E112" s="181"/>
      <c r="F112" s="181"/>
      <c r="G112" s="180"/>
      <c r="H112" s="183"/>
      <c r="I112" s="245">
        <f t="shared" si="2"/>
        <v>0</v>
      </c>
      <c r="J112" s="242" t="str">
        <f t="shared" si="3"/>
        <v/>
      </c>
    </row>
    <row r="113" spans="1:10" ht="18.75" customHeight="1" x14ac:dyDescent="0.3">
      <c r="A113" s="177" t="s">
        <v>980</v>
      </c>
      <c r="B113" s="178"/>
      <c r="C113" s="179" t="s">
        <v>1320</v>
      </c>
      <c r="D113" s="182"/>
      <c r="E113" s="181"/>
      <c r="F113" s="181"/>
      <c r="G113" s="180"/>
      <c r="H113" s="183"/>
      <c r="I113" s="245">
        <f t="shared" si="2"/>
        <v>0</v>
      </c>
      <c r="J113" s="242" t="str">
        <f t="shared" si="3"/>
        <v/>
      </c>
    </row>
    <row r="114" spans="1:10" ht="18.75" customHeight="1" x14ac:dyDescent="0.3">
      <c r="A114" s="177" t="s">
        <v>980</v>
      </c>
      <c r="B114" s="178"/>
      <c r="C114" s="179" t="s">
        <v>1321</v>
      </c>
      <c r="D114" s="182"/>
      <c r="E114" s="181"/>
      <c r="F114" s="181"/>
      <c r="G114" s="180"/>
      <c r="H114" s="183"/>
      <c r="I114" s="245">
        <f t="shared" si="2"/>
        <v>0</v>
      </c>
      <c r="J114" s="242" t="str">
        <f t="shared" si="3"/>
        <v/>
      </c>
    </row>
    <row r="115" spans="1:10" ht="18.75" customHeight="1" x14ac:dyDescent="0.3">
      <c r="A115" s="177" t="s">
        <v>980</v>
      </c>
      <c r="B115" s="178"/>
      <c r="C115" s="179" t="s">
        <v>1322</v>
      </c>
      <c r="D115" s="182"/>
      <c r="E115" s="181"/>
      <c r="F115" s="181"/>
      <c r="G115" s="180"/>
      <c r="H115" s="183"/>
      <c r="I115" s="245">
        <f t="shared" si="2"/>
        <v>0</v>
      </c>
      <c r="J115" s="242" t="str">
        <f t="shared" si="3"/>
        <v/>
      </c>
    </row>
    <row r="116" spans="1:10" ht="18.75" customHeight="1" x14ac:dyDescent="0.3">
      <c r="A116" s="177" t="s">
        <v>980</v>
      </c>
      <c r="B116" s="178"/>
      <c r="C116" s="179" t="s">
        <v>1323</v>
      </c>
      <c r="D116" s="182"/>
      <c r="E116" s="181"/>
      <c r="F116" s="181"/>
      <c r="G116" s="180"/>
      <c r="H116" s="183"/>
      <c r="I116" s="245">
        <f t="shared" si="2"/>
        <v>0</v>
      </c>
      <c r="J116" s="242" t="str">
        <f t="shared" si="3"/>
        <v/>
      </c>
    </row>
    <row r="117" spans="1:10" ht="18.75" customHeight="1" x14ac:dyDescent="0.3">
      <c r="A117" s="177" t="s">
        <v>980</v>
      </c>
      <c r="B117" s="178"/>
      <c r="C117" s="179" t="s">
        <v>1324</v>
      </c>
      <c r="D117" s="182"/>
      <c r="E117" s="181"/>
      <c r="F117" s="181"/>
      <c r="G117" s="180"/>
      <c r="H117" s="183"/>
      <c r="I117" s="245">
        <f t="shared" si="2"/>
        <v>0</v>
      </c>
      <c r="J117" s="242" t="str">
        <f t="shared" si="3"/>
        <v/>
      </c>
    </row>
    <row r="118" spans="1:10" ht="18.75" customHeight="1" x14ac:dyDescent="0.3">
      <c r="A118" s="177" t="s">
        <v>980</v>
      </c>
      <c r="B118" s="178"/>
      <c r="C118" s="179" t="s">
        <v>1325</v>
      </c>
      <c r="D118" s="182"/>
      <c r="E118" s="181"/>
      <c r="F118" s="181"/>
      <c r="G118" s="180"/>
      <c r="H118" s="183"/>
      <c r="I118" s="245">
        <f t="shared" si="2"/>
        <v>0</v>
      </c>
      <c r="J118" s="242" t="str">
        <f t="shared" si="3"/>
        <v/>
      </c>
    </row>
    <row r="119" spans="1:10" ht="18.75" customHeight="1" x14ac:dyDescent="0.3">
      <c r="A119" s="177" t="s">
        <v>980</v>
      </c>
      <c r="B119" s="178"/>
      <c r="C119" s="179" t="s">
        <v>1326</v>
      </c>
      <c r="D119" s="182"/>
      <c r="E119" s="181"/>
      <c r="F119" s="181"/>
      <c r="G119" s="180"/>
      <c r="H119" s="183"/>
      <c r="I119" s="245">
        <f t="shared" si="2"/>
        <v>0</v>
      </c>
      <c r="J119" s="242" t="str">
        <f t="shared" si="3"/>
        <v/>
      </c>
    </row>
    <row r="120" spans="1:10" ht="18.75" customHeight="1" x14ac:dyDescent="0.3">
      <c r="A120" s="177" t="s">
        <v>980</v>
      </c>
      <c r="B120" s="178"/>
      <c r="C120" s="179" t="s">
        <v>1327</v>
      </c>
      <c r="D120" s="182"/>
      <c r="E120" s="181"/>
      <c r="F120" s="181"/>
      <c r="G120" s="180"/>
      <c r="H120" s="183"/>
      <c r="I120" s="245">
        <f t="shared" si="2"/>
        <v>0</v>
      </c>
      <c r="J120" s="242" t="str">
        <f t="shared" si="3"/>
        <v/>
      </c>
    </row>
    <row r="121" spans="1:10" ht="18.75" customHeight="1" x14ac:dyDescent="0.3">
      <c r="A121" s="177" t="s">
        <v>980</v>
      </c>
      <c r="B121" s="178"/>
      <c r="C121" s="179" t="s">
        <v>1328</v>
      </c>
      <c r="D121" s="182"/>
      <c r="E121" s="181"/>
      <c r="F121" s="181"/>
      <c r="G121" s="180"/>
      <c r="H121" s="183"/>
      <c r="I121" s="245">
        <f t="shared" si="2"/>
        <v>0</v>
      </c>
      <c r="J121" s="242" t="str">
        <f t="shared" si="3"/>
        <v/>
      </c>
    </row>
    <row r="122" spans="1:10" ht="18.75" customHeight="1" x14ac:dyDescent="0.3">
      <c r="A122" s="177" t="s">
        <v>980</v>
      </c>
      <c r="B122" s="178" t="s">
        <v>1317</v>
      </c>
      <c r="C122" s="179" t="s">
        <v>1329</v>
      </c>
      <c r="D122" s="182"/>
      <c r="E122" s="181"/>
      <c r="F122" s="181"/>
      <c r="G122" s="180"/>
      <c r="H122" s="183"/>
      <c r="I122" s="245">
        <f t="shared" si="2"/>
        <v>0</v>
      </c>
      <c r="J122" s="242" t="str">
        <f t="shared" si="3"/>
        <v/>
      </c>
    </row>
    <row r="123" spans="1:10" ht="18.75" customHeight="1" x14ac:dyDescent="0.3">
      <c r="A123" s="177" t="s">
        <v>980</v>
      </c>
      <c r="B123" s="178"/>
      <c r="C123" s="179" t="s">
        <v>1329</v>
      </c>
      <c r="D123" s="182"/>
      <c r="E123" s="181"/>
      <c r="F123" s="181"/>
      <c r="G123" s="180"/>
      <c r="H123" s="183"/>
      <c r="I123" s="245">
        <f t="shared" si="2"/>
        <v>0</v>
      </c>
      <c r="J123" s="242" t="str">
        <f t="shared" si="3"/>
        <v/>
      </c>
    </row>
    <row r="124" spans="1:10" s="187" customFormat="1" x14ac:dyDescent="0.3">
      <c r="A124" s="187" t="s">
        <v>1330</v>
      </c>
      <c r="D124" s="199">
        <f>SUM(D9:D123)</f>
        <v>325</v>
      </c>
      <c r="E124" s="199">
        <f>SUM(E9:E123)</f>
        <v>0</v>
      </c>
      <c r="F124" s="199">
        <f t="shared" ref="F124" si="4">SUM(F9:F123)</f>
        <v>562</v>
      </c>
      <c r="G124" s="199">
        <f>SUM(G12:G111)</f>
        <v>0</v>
      </c>
      <c r="I124" s="244"/>
      <c r="J124" s="244">
        <f>SUM(J9:J123)</f>
        <v>27</v>
      </c>
    </row>
    <row r="125" spans="1:10" s="187" customFormat="1" x14ac:dyDescent="0.3">
      <c r="I125" s="244"/>
      <c r="J125" s="244"/>
    </row>
    <row r="126" spans="1:10" s="187" customFormat="1" x14ac:dyDescent="0.3">
      <c r="A126" s="187" t="s">
        <v>1331</v>
      </c>
      <c r="D126" s="188">
        <f>D7*D124</f>
        <v>22750</v>
      </c>
      <c r="E126" s="188">
        <f>E7*E124</f>
        <v>0</v>
      </c>
      <c r="F126" s="188">
        <f t="shared" ref="F126" si="5">F7*F124</f>
        <v>39340</v>
      </c>
      <c r="H126" s="188">
        <f>SUM(E126:G126)</f>
        <v>39340</v>
      </c>
      <c r="I126" s="244"/>
      <c r="J126" s="244"/>
    </row>
    <row r="127" spans="1:10" x14ac:dyDescent="0.3">
      <c r="D127" s="189"/>
      <c r="E127" s="189"/>
      <c r="F127" s="189"/>
    </row>
    <row r="130" spans="8:8" x14ac:dyDescent="0.3">
      <c r="H130" s="7">
        <v>887</v>
      </c>
    </row>
  </sheetData>
  <autoFilter ref="A8:J124" xr:uid="{FC73B18C-573F-45C1-8ECD-CB037866B49E}"/>
  <mergeCells count="1">
    <mergeCell ref="A1:C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897E-0D58-4C3C-AFBA-20FCD6D0B160}">
  <dimension ref="A1:W222"/>
  <sheetViews>
    <sheetView tabSelected="1" zoomScale="70" zoomScaleNormal="70" workbookViewId="0">
      <pane ySplit="1" topLeftCell="A191" activePane="bottomLeft" state="frozen"/>
      <selection pane="bottomLeft" activeCell="M228" sqref="M228"/>
    </sheetView>
  </sheetViews>
  <sheetFormatPr defaultColWidth="8.77734375" defaultRowHeight="14.4" x14ac:dyDescent="0.3"/>
  <cols>
    <col min="1" max="1" width="8.77734375" style="227"/>
    <col min="2" max="2" width="15.6640625" style="227" customWidth="1"/>
    <col min="3" max="3" width="24.77734375" style="227" customWidth="1"/>
    <col min="4" max="4" width="10.33203125" style="227" customWidth="1"/>
    <col min="5" max="5" width="44" style="227" bestFit="1" customWidth="1"/>
    <col min="6" max="6" width="36.5546875" style="227" bestFit="1" customWidth="1"/>
    <col min="7" max="7" width="21.77734375" style="227" bestFit="1" customWidth="1"/>
    <col min="8" max="9" width="8.77734375" style="231"/>
    <col min="10" max="10" width="15.88671875" style="227" customWidth="1"/>
    <col min="11" max="11" width="16.77734375" style="231" customWidth="1"/>
    <col min="12" max="14" width="16.77734375" style="227" customWidth="1"/>
    <col min="15" max="15" width="9.6640625" style="227" customWidth="1"/>
    <col min="16" max="16" width="9.6640625" style="239" customWidth="1"/>
    <col min="17" max="17" width="8.77734375" style="239"/>
    <col min="18" max="18" width="7.88671875" style="239" customWidth="1"/>
    <col min="19" max="21" width="8.77734375" style="239"/>
    <col min="22" max="16384" width="8.77734375" style="227"/>
  </cols>
  <sheetData>
    <row r="1" spans="1:23" s="239" customFormat="1" ht="74.400000000000006" customHeight="1" x14ac:dyDescent="0.3">
      <c r="A1" s="232" t="s">
        <v>1340</v>
      </c>
      <c r="B1" s="234" t="s">
        <v>113</v>
      </c>
      <c r="C1" s="234" t="s">
        <v>114</v>
      </c>
      <c r="D1" s="234" t="s">
        <v>115</v>
      </c>
      <c r="E1" s="234" t="s">
        <v>116</v>
      </c>
      <c r="F1" s="234" t="s">
        <v>117</v>
      </c>
      <c r="G1" s="234" t="s">
        <v>118</v>
      </c>
      <c r="H1" s="234" t="s">
        <v>119</v>
      </c>
      <c r="I1" s="234" t="s">
        <v>120</v>
      </c>
      <c r="J1" s="234" t="s">
        <v>121</v>
      </c>
      <c r="K1" s="237" t="s">
        <v>1335</v>
      </c>
      <c r="L1" s="237" t="s">
        <v>1332</v>
      </c>
      <c r="M1" s="238" t="s">
        <v>1333</v>
      </c>
      <c r="N1" s="238" t="s">
        <v>1334</v>
      </c>
      <c r="O1" s="238" t="s">
        <v>1349</v>
      </c>
      <c r="P1" s="235" t="s">
        <v>1342</v>
      </c>
      <c r="Q1" s="235" t="s">
        <v>1343</v>
      </c>
      <c r="R1" s="238" t="s">
        <v>1350</v>
      </c>
      <c r="S1" s="235" t="s">
        <v>1344</v>
      </c>
      <c r="T1" s="232" t="s">
        <v>1339</v>
      </c>
      <c r="U1" s="236" t="s">
        <v>1345</v>
      </c>
      <c r="V1" s="232" t="s">
        <v>1346</v>
      </c>
      <c r="W1" s="232" t="s">
        <v>1347</v>
      </c>
    </row>
    <row r="2" spans="1:23" ht="15.6" x14ac:dyDescent="0.3">
      <c r="A2" t="s">
        <v>106</v>
      </c>
      <c r="B2" s="229" t="s">
        <v>122</v>
      </c>
      <c r="C2" s="229" t="s">
        <v>123</v>
      </c>
      <c r="D2" s="228" t="s">
        <v>124</v>
      </c>
      <c r="E2" s="229" t="s">
        <v>125</v>
      </c>
      <c r="F2" s="229" t="s">
        <v>126</v>
      </c>
      <c r="G2" s="229" t="s">
        <v>127</v>
      </c>
      <c r="H2" s="228" t="s">
        <v>128</v>
      </c>
      <c r="I2" s="228">
        <v>12550</v>
      </c>
      <c r="J2" s="230" t="s">
        <v>129</v>
      </c>
      <c r="K2" s="228"/>
      <c r="L2" s="228">
        <v>6</v>
      </c>
      <c r="M2" s="228"/>
      <c r="N2" s="228"/>
      <c r="O2" s="228">
        <f>SUM(K2:N2)</f>
        <v>6</v>
      </c>
      <c r="P2" s="240"/>
      <c r="Q2" s="239" t="str">
        <f>IF(P2&gt;0,1,"")</f>
        <v/>
      </c>
      <c r="R2" s="240">
        <v>1</v>
      </c>
    </row>
    <row r="3" spans="1:23" ht="15.6" x14ac:dyDescent="0.3">
      <c r="A3" t="s">
        <v>106</v>
      </c>
      <c r="B3" s="229" t="s">
        <v>122</v>
      </c>
      <c r="C3" s="229" t="s">
        <v>130</v>
      </c>
      <c r="D3" s="228" t="s">
        <v>131</v>
      </c>
      <c r="E3" s="229" t="s">
        <v>132</v>
      </c>
      <c r="F3" s="229" t="s">
        <v>133</v>
      </c>
      <c r="G3" s="229" t="s">
        <v>134</v>
      </c>
      <c r="H3" s="228" t="s">
        <v>135</v>
      </c>
      <c r="I3" s="228">
        <v>3818</v>
      </c>
      <c r="J3" s="230" t="s">
        <v>136</v>
      </c>
      <c r="K3" s="228"/>
      <c r="L3" s="228"/>
      <c r="M3" s="228">
        <v>2</v>
      </c>
      <c r="N3" s="228"/>
      <c r="O3" s="228">
        <f t="shared" ref="O3:O66" si="0">SUM(K3:N3)</f>
        <v>2</v>
      </c>
      <c r="P3" s="240">
        <v>4</v>
      </c>
      <c r="Q3" s="239">
        <f t="shared" ref="Q3:Q66" si="1">IF(P3&gt;0,1,"")</f>
        <v>1</v>
      </c>
      <c r="R3" s="240"/>
    </row>
    <row r="4" spans="1:23" ht="15.6" x14ac:dyDescent="0.3">
      <c r="A4" t="s">
        <v>106</v>
      </c>
      <c r="B4" s="229" t="s">
        <v>122</v>
      </c>
      <c r="C4" s="229" t="s">
        <v>137</v>
      </c>
      <c r="D4" s="228" t="s">
        <v>138</v>
      </c>
      <c r="E4" s="229" t="s">
        <v>139</v>
      </c>
      <c r="F4" s="229" t="s">
        <v>140</v>
      </c>
      <c r="G4" s="229" t="s">
        <v>141</v>
      </c>
      <c r="H4" s="228" t="s">
        <v>142</v>
      </c>
      <c r="I4" s="228">
        <v>45701</v>
      </c>
      <c r="J4" s="230" t="s">
        <v>143</v>
      </c>
      <c r="K4" s="228"/>
      <c r="L4" s="228">
        <v>5</v>
      </c>
      <c r="M4" s="228"/>
      <c r="N4" s="228"/>
      <c r="O4" s="228">
        <f t="shared" si="0"/>
        <v>5</v>
      </c>
      <c r="P4" s="240"/>
      <c r="Q4" s="239" t="str">
        <f t="shared" si="1"/>
        <v/>
      </c>
      <c r="R4" s="240">
        <v>1</v>
      </c>
    </row>
    <row r="5" spans="1:23" ht="15.6" x14ac:dyDescent="0.3">
      <c r="A5" t="s">
        <v>106</v>
      </c>
      <c r="B5" s="229" t="s">
        <v>122</v>
      </c>
      <c r="C5" s="229"/>
      <c r="D5" s="228" t="s">
        <v>144</v>
      </c>
      <c r="E5" s="229" t="s">
        <v>145</v>
      </c>
      <c r="F5" s="229" t="s">
        <v>146</v>
      </c>
      <c r="G5" s="229" t="s">
        <v>147</v>
      </c>
      <c r="H5" s="228" t="s">
        <v>142</v>
      </c>
      <c r="I5" s="228">
        <v>43701</v>
      </c>
      <c r="J5" s="230" t="s">
        <v>143</v>
      </c>
      <c r="K5" s="228"/>
      <c r="L5" s="228">
        <v>5</v>
      </c>
      <c r="M5" s="228"/>
      <c r="N5" s="228"/>
      <c r="O5" s="228">
        <f t="shared" si="0"/>
        <v>5</v>
      </c>
      <c r="P5" s="240"/>
      <c r="Q5" s="239" t="str">
        <f t="shared" si="1"/>
        <v/>
      </c>
      <c r="R5" s="240">
        <v>1</v>
      </c>
    </row>
    <row r="6" spans="1:23" ht="15.6" x14ac:dyDescent="0.3">
      <c r="A6" t="s">
        <v>106</v>
      </c>
      <c r="B6" s="229" t="s">
        <v>122</v>
      </c>
      <c r="C6" s="229"/>
      <c r="D6" s="228" t="s">
        <v>148</v>
      </c>
      <c r="E6" s="229" t="s">
        <v>149</v>
      </c>
      <c r="F6" s="229" t="s">
        <v>150</v>
      </c>
      <c r="G6" s="229" t="s">
        <v>151</v>
      </c>
      <c r="H6" s="228" t="s">
        <v>142</v>
      </c>
      <c r="I6" s="228">
        <v>45629</v>
      </c>
      <c r="J6" s="230" t="s">
        <v>152</v>
      </c>
      <c r="K6" s="228"/>
      <c r="L6" s="228">
        <v>5</v>
      </c>
      <c r="M6" s="228"/>
      <c r="N6" s="228"/>
      <c r="O6" s="228">
        <f t="shared" si="0"/>
        <v>5</v>
      </c>
      <c r="P6" s="240"/>
      <c r="Q6" s="239" t="str">
        <f t="shared" si="1"/>
        <v/>
      </c>
      <c r="R6" s="240">
        <v>1</v>
      </c>
    </row>
    <row r="7" spans="1:23" ht="15.6" x14ac:dyDescent="0.3">
      <c r="A7" t="s">
        <v>106</v>
      </c>
      <c r="B7" s="229" t="s">
        <v>154</v>
      </c>
      <c r="C7" s="229" t="s">
        <v>155</v>
      </c>
      <c r="D7" s="228" t="s">
        <v>156</v>
      </c>
      <c r="E7" s="229" t="s">
        <v>157</v>
      </c>
      <c r="F7" s="229" t="s">
        <v>158</v>
      </c>
      <c r="G7" s="229" t="s">
        <v>159</v>
      </c>
      <c r="H7" s="228" t="s">
        <v>160</v>
      </c>
      <c r="I7" s="228">
        <v>33040</v>
      </c>
      <c r="J7" s="230" t="s">
        <v>161</v>
      </c>
      <c r="K7" s="228">
        <v>1</v>
      </c>
      <c r="L7" s="228"/>
      <c r="M7" s="228"/>
      <c r="N7" s="228"/>
      <c r="O7" s="228">
        <f t="shared" si="0"/>
        <v>1</v>
      </c>
      <c r="P7" s="240">
        <v>1</v>
      </c>
      <c r="Q7" s="239">
        <f t="shared" si="1"/>
        <v>1</v>
      </c>
      <c r="R7" s="240"/>
    </row>
    <row r="8" spans="1:23" ht="15.6" x14ac:dyDescent="0.3">
      <c r="A8" t="s">
        <v>106</v>
      </c>
      <c r="B8" s="229" t="s">
        <v>154</v>
      </c>
      <c r="C8" s="229" t="s">
        <v>162</v>
      </c>
      <c r="D8" s="228" t="s">
        <v>163</v>
      </c>
      <c r="E8" s="229" t="s">
        <v>164</v>
      </c>
      <c r="F8" s="229" t="s">
        <v>165</v>
      </c>
      <c r="G8" s="229" t="s">
        <v>166</v>
      </c>
      <c r="H8" s="228" t="s">
        <v>167</v>
      </c>
      <c r="I8" s="228">
        <v>29506</v>
      </c>
      <c r="J8" s="230" t="s">
        <v>168</v>
      </c>
      <c r="K8" s="228"/>
      <c r="L8" s="228">
        <v>3</v>
      </c>
      <c r="M8" s="228">
        <v>3</v>
      </c>
      <c r="N8" s="228"/>
      <c r="O8" s="228">
        <f t="shared" si="0"/>
        <v>6</v>
      </c>
      <c r="P8" s="240"/>
      <c r="Q8" s="239" t="str">
        <f t="shared" si="1"/>
        <v/>
      </c>
      <c r="R8" s="240">
        <v>1</v>
      </c>
    </row>
    <row r="9" spans="1:23" ht="15.6" x14ac:dyDescent="0.3">
      <c r="A9" t="s">
        <v>106</v>
      </c>
      <c r="B9" s="229" t="s">
        <v>154</v>
      </c>
      <c r="C9" s="229" t="s">
        <v>169</v>
      </c>
      <c r="D9" s="228" t="s">
        <v>170</v>
      </c>
      <c r="E9" s="229" t="s">
        <v>171</v>
      </c>
      <c r="F9" s="229" t="s">
        <v>172</v>
      </c>
      <c r="G9" s="229" t="s">
        <v>173</v>
      </c>
      <c r="H9" s="228" t="s">
        <v>174</v>
      </c>
      <c r="I9" s="228">
        <v>21078</v>
      </c>
      <c r="J9" s="230" t="s">
        <v>175</v>
      </c>
      <c r="K9" s="228"/>
      <c r="L9" s="228"/>
      <c r="M9" s="228">
        <v>5</v>
      </c>
      <c r="N9" s="228"/>
      <c r="O9" s="228">
        <f t="shared" si="0"/>
        <v>5</v>
      </c>
      <c r="P9" s="240"/>
      <c r="Q9" s="239" t="str">
        <f t="shared" si="1"/>
        <v/>
      </c>
      <c r="R9" s="240">
        <v>1</v>
      </c>
    </row>
    <row r="10" spans="1:23" ht="15.6" x14ac:dyDescent="0.3">
      <c r="A10" s="233" t="s">
        <v>1341</v>
      </c>
      <c r="B10" s="229" t="s">
        <v>177</v>
      </c>
      <c r="C10" s="229" t="s">
        <v>178</v>
      </c>
      <c r="D10" s="228" t="s">
        <v>179</v>
      </c>
      <c r="E10" s="229" t="s">
        <v>180</v>
      </c>
      <c r="F10" s="229" t="s">
        <v>181</v>
      </c>
      <c r="G10" s="229" t="s">
        <v>182</v>
      </c>
      <c r="H10" s="228" t="s">
        <v>183</v>
      </c>
      <c r="I10" s="228">
        <v>7712</v>
      </c>
      <c r="J10" s="230" t="s">
        <v>184</v>
      </c>
      <c r="K10" s="228"/>
      <c r="L10" s="228"/>
      <c r="M10" s="228"/>
      <c r="N10" s="228">
        <v>5</v>
      </c>
      <c r="O10" s="228">
        <f t="shared" si="0"/>
        <v>5</v>
      </c>
      <c r="P10" s="240"/>
      <c r="Q10" s="239" t="str">
        <f t="shared" si="1"/>
        <v/>
      </c>
      <c r="R10" s="240">
        <v>1</v>
      </c>
    </row>
    <row r="11" spans="1:23" ht="15.6" x14ac:dyDescent="0.3">
      <c r="A11" s="233" t="s">
        <v>1341</v>
      </c>
      <c r="B11" s="229" t="s">
        <v>177</v>
      </c>
      <c r="C11" s="229"/>
      <c r="D11" s="228" t="s">
        <v>185</v>
      </c>
      <c r="E11" s="229" t="s">
        <v>186</v>
      </c>
      <c r="F11" s="229" t="s">
        <v>187</v>
      </c>
      <c r="G11" s="229" t="s">
        <v>188</v>
      </c>
      <c r="H11" s="228" t="s">
        <v>183</v>
      </c>
      <c r="I11" s="228">
        <v>7981</v>
      </c>
      <c r="J11" s="230" t="s">
        <v>189</v>
      </c>
      <c r="K11" s="228"/>
      <c r="L11" s="228"/>
      <c r="M11" s="228"/>
      <c r="N11" s="228">
        <v>5</v>
      </c>
      <c r="O11" s="228">
        <f t="shared" si="0"/>
        <v>5</v>
      </c>
      <c r="P11" s="240"/>
      <c r="Q11" s="239" t="str">
        <f t="shared" si="1"/>
        <v/>
      </c>
      <c r="R11" s="240">
        <v>1</v>
      </c>
    </row>
    <row r="12" spans="1:23" ht="15.6" x14ac:dyDescent="0.3">
      <c r="A12" s="233" t="s">
        <v>1341</v>
      </c>
      <c r="B12" s="229" t="s">
        <v>177</v>
      </c>
      <c r="C12" s="229"/>
      <c r="D12" s="228" t="s">
        <v>190</v>
      </c>
      <c r="E12" s="229" t="s">
        <v>191</v>
      </c>
      <c r="F12" s="229" t="s">
        <v>192</v>
      </c>
      <c r="G12" s="229" t="s">
        <v>193</v>
      </c>
      <c r="H12" s="228" t="s">
        <v>183</v>
      </c>
      <c r="I12" s="228">
        <v>8854</v>
      </c>
      <c r="J12" s="230" t="s">
        <v>194</v>
      </c>
      <c r="K12" s="228">
        <v>5</v>
      </c>
      <c r="L12" s="228">
        <v>5</v>
      </c>
      <c r="M12" s="228"/>
      <c r="N12" s="228">
        <v>5</v>
      </c>
      <c r="O12" s="228">
        <f t="shared" si="0"/>
        <v>15</v>
      </c>
      <c r="P12" s="240"/>
      <c r="Q12" s="239" t="str">
        <f t="shared" si="1"/>
        <v/>
      </c>
      <c r="R12" s="240">
        <v>1</v>
      </c>
    </row>
    <row r="13" spans="1:23" ht="15.6" x14ac:dyDescent="0.3">
      <c r="A13" s="233" t="s">
        <v>1341</v>
      </c>
      <c r="B13" s="229" t="s">
        <v>177</v>
      </c>
      <c r="C13" s="229"/>
      <c r="D13" s="228" t="s">
        <v>195</v>
      </c>
      <c r="E13" s="229" t="s">
        <v>196</v>
      </c>
      <c r="F13" s="229" t="s">
        <v>197</v>
      </c>
      <c r="G13" s="229" t="s">
        <v>198</v>
      </c>
      <c r="H13" s="228" t="s">
        <v>183</v>
      </c>
      <c r="I13" s="228">
        <v>7032</v>
      </c>
      <c r="J13" s="230" t="s">
        <v>199</v>
      </c>
      <c r="K13" s="228"/>
      <c r="L13" s="228"/>
      <c r="M13" s="228"/>
      <c r="N13" s="228">
        <v>5</v>
      </c>
      <c r="O13" s="228">
        <f t="shared" si="0"/>
        <v>5</v>
      </c>
      <c r="P13" s="240"/>
      <c r="Q13" s="239" t="str">
        <f t="shared" si="1"/>
        <v/>
      </c>
      <c r="R13" s="240">
        <v>1</v>
      </c>
    </row>
    <row r="14" spans="1:23" ht="15.6" x14ac:dyDescent="0.3">
      <c r="A14" s="233" t="s">
        <v>1341</v>
      </c>
      <c r="B14" s="229" t="s">
        <v>177</v>
      </c>
      <c r="C14" s="229"/>
      <c r="D14" s="228" t="s">
        <v>200</v>
      </c>
      <c r="E14" s="229" t="s">
        <v>201</v>
      </c>
      <c r="F14" s="229" t="s">
        <v>202</v>
      </c>
      <c r="G14" s="229" t="s">
        <v>203</v>
      </c>
      <c r="H14" s="228" t="s">
        <v>183</v>
      </c>
      <c r="I14" s="228">
        <v>8330</v>
      </c>
      <c r="J14" s="230" t="s">
        <v>204</v>
      </c>
      <c r="K14" s="228"/>
      <c r="L14" s="228"/>
      <c r="M14" s="228"/>
      <c r="N14" s="228">
        <v>5</v>
      </c>
      <c r="O14" s="228">
        <f t="shared" si="0"/>
        <v>5</v>
      </c>
      <c r="P14" s="240"/>
      <c r="Q14" s="239" t="str">
        <f t="shared" si="1"/>
        <v/>
      </c>
      <c r="R14" s="240">
        <v>1</v>
      </c>
    </row>
    <row r="15" spans="1:23" ht="15.6" x14ac:dyDescent="0.3">
      <c r="A15" s="233" t="s">
        <v>1341</v>
      </c>
      <c r="B15" s="229" t="s">
        <v>177</v>
      </c>
      <c r="C15" s="229"/>
      <c r="D15" s="228" t="s">
        <v>205</v>
      </c>
      <c r="E15" s="229" t="s">
        <v>206</v>
      </c>
      <c r="F15" s="229" t="s">
        <v>207</v>
      </c>
      <c r="G15" s="229" t="s">
        <v>208</v>
      </c>
      <c r="H15" s="228" t="s">
        <v>209</v>
      </c>
      <c r="I15" s="228">
        <v>19154</v>
      </c>
      <c r="J15" s="230" t="s">
        <v>210</v>
      </c>
      <c r="K15" s="228"/>
      <c r="L15" s="228"/>
      <c r="M15" s="228"/>
      <c r="N15" s="228">
        <v>5</v>
      </c>
      <c r="O15" s="228">
        <f t="shared" si="0"/>
        <v>5</v>
      </c>
      <c r="P15" s="240"/>
      <c r="Q15" s="239" t="str">
        <f t="shared" si="1"/>
        <v/>
      </c>
      <c r="R15" s="240">
        <v>1</v>
      </c>
    </row>
    <row r="16" spans="1:23" ht="15.6" x14ac:dyDescent="0.3">
      <c r="A16" s="233" t="s">
        <v>1341</v>
      </c>
      <c r="B16" s="229" t="s">
        <v>177</v>
      </c>
      <c r="C16" s="229"/>
      <c r="D16" s="228" t="s">
        <v>211</v>
      </c>
      <c r="E16" s="229" t="s">
        <v>212</v>
      </c>
      <c r="F16" s="229" t="s">
        <v>213</v>
      </c>
      <c r="G16" s="229" t="s">
        <v>214</v>
      </c>
      <c r="H16" s="228" t="s">
        <v>215</v>
      </c>
      <c r="I16" s="228">
        <v>19802</v>
      </c>
      <c r="J16" s="230" t="s">
        <v>216</v>
      </c>
      <c r="K16" s="228"/>
      <c r="L16" s="228"/>
      <c r="M16" s="228"/>
      <c r="N16" s="228">
        <v>5</v>
      </c>
      <c r="O16" s="228">
        <f t="shared" si="0"/>
        <v>5</v>
      </c>
      <c r="P16" s="240"/>
      <c r="Q16" s="239" t="str">
        <f t="shared" si="1"/>
        <v/>
      </c>
      <c r="R16" s="240">
        <v>1</v>
      </c>
    </row>
    <row r="17" spans="1:18" ht="15.6" x14ac:dyDescent="0.3">
      <c r="A17" s="233" t="s">
        <v>1341</v>
      </c>
      <c r="B17" s="229" t="s">
        <v>177</v>
      </c>
      <c r="C17" s="229" t="s">
        <v>217</v>
      </c>
      <c r="D17" s="228" t="s">
        <v>218</v>
      </c>
      <c r="E17" s="229" t="s">
        <v>219</v>
      </c>
      <c r="F17" s="229" t="s">
        <v>220</v>
      </c>
      <c r="G17" s="229" t="s">
        <v>221</v>
      </c>
      <c r="H17" s="228" t="s">
        <v>222</v>
      </c>
      <c r="I17" s="228">
        <v>2780</v>
      </c>
      <c r="J17" s="230" t="s">
        <v>223</v>
      </c>
      <c r="K17" s="228"/>
      <c r="L17" s="228"/>
      <c r="M17" s="228"/>
      <c r="N17" s="228">
        <v>5</v>
      </c>
      <c r="O17" s="228">
        <f t="shared" si="0"/>
        <v>5</v>
      </c>
      <c r="P17" s="240"/>
      <c r="Q17" s="239" t="str">
        <f t="shared" si="1"/>
        <v/>
      </c>
      <c r="R17" s="240">
        <v>1</v>
      </c>
    </row>
    <row r="18" spans="1:18" ht="15.6" x14ac:dyDescent="0.3">
      <c r="A18" s="233" t="s">
        <v>1341</v>
      </c>
      <c r="B18" s="229" t="s">
        <v>177</v>
      </c>
      <c r="C18" s="229"/>
      <c r="D18" s="228" t="s">
        <v>224</v>
      </c>
      <c r="E18" s="229" t="s">
        <v>225</v>
      </c>
      <c r="F18" s="229" t="s">
        <v>226</v>
      </c>
      <c r="G18" s="229" t="s">
        <v>227</v>
      </c>
      <c r="H18" s="228" t="s">
        <v>228</v>
      </c>
      <c r="I18" s="228">
        <v>4210</v>
      </c>
      <c r="J18" s="230" t="s">
        <v>229</v>
      </c>
      <c r="K18" s="228"/>
      <c r="L18" s="228"/>
      <c r="M18" s="228"/>
      <c r="N18" s="228">
        <v>5</v>
      </c>
      <c r="O18" s="228">
        <f t="shared" si="0"/>
        <v>5</v>
      </c>
      <c r="P18" s="240"/>
      <c r="Q18" s="239" t="str">
        <f t="shared" si="1"/>
        <v/>
      </c>
      <c r="R18" s="240">
        <v>1</v>
      </c>
    </row>
    <row r="19" spans="1:18" ht="15.6" x14ac:dyDescent="0.3">
      <c r="A19" s="233" t="s">
        <v>1341</v>
      </c>
      <c r="B19" s="229" t="s">
        <v>177</v>
      </c>
      <c r="C19" s="229"/>
      <c r="D19" s="228" t="s">
        <v>230</v>
      </c>
      <c r="E19" s="229" t="s">
        <v>231</v>
      </c>
      <c r="F19" s="229" t="s">
        <v>232</v>
      </c>
      <c r="G19" s="229" t="s">
        <v>233</v>
      </c>
      <c r="H19" s="228" t="s">
        <v>228</v>
      </c>
      <c r="I19" s="228">
        <v>4444</v>
      </c>
      <c r="J19" s="230" t="s">
        <v>234</v>
      </c>
      <c r="K19" s="228"/>
      <c r="L19" s="228"/>
      <c r="M19" s="228"/>
      <c r="N19" s="228">
        <v>5</v>
      </c>
      <c r="O19" s="228">
        <f t="shared" si="0"/>
        <v>5</v>
      </c>
      <c r="P19" s="240"/>
      <c r="Q19" s="239" t="str">
        <f t="shared" si="1"/>
        <v/>
      </c>
      <c r="R19" s="240">
        <v>1</v>
      </c>
    </row>
    <row r="20" spans="1:18" ht="15.6" x14ac:dyDescent="0.3">
      <c r="A20" s="233" t="s">
        <v>1341</v>
      </c>
      <c r="B20" s="229" t="s">
        <v>177</v>
      </c>
      <c r="C20" s="229"/>
      <c r="D20" s="228" t="s">
        <v>235</v>
      </c>
      <c r="E20" s="229" t="s">
        <v>236</v>
      </c>
      <c r="F20" s="229" t="s">
        <v>237</v>
      </c>
      <c r="G20" s="229" t="s">
        <v>238</v>
      </c>
      <c r="H20" s="228" t="s">
        <v>228</v>
      </c>
      <c r="I20" s="228">
        <v>4769</v>
      </c>
      <c r="J20" s="230" t="s">
        <v>239</v>
      </c>
      <c r="K20" s="228"/>
      <c r="L20" s="228"/>
      <c r="M20" s="228"/>
      <c r="N20" s="228">
        <v>5</v>
      </c>
      <c r="O20" s="228">
        <f t="shared" si="0"/>
        <v>5</v>
      </c>
      <c r="P20" s="240"/>
      <c r="Q20" s="239" t="str">
        <f t="shared" si="1"/>
        <v/>
      </c>
      <c r="R20" s="240">
        <v>1</v>
      </c>
    </row>
    <row r="21" spans="1:18" ht="15.6" x14ac:dyDescent="0.3">
      <c r="A21" s="233" t="s">
        <v>1341</v>
      </c>
      <c r="B21" s="229" t="s">
        <v>177</v>
      </c>
      <c r="C21" s="229"/>
      <c r="D21" s="228" t="s">
        <v>240</v>
      </c>
      <c r="E21" s="229" t="s">
        <v>241</v>
      </c>
      <c r="F21" s="229" t="s">
        <v>242</v>
      </c>
      <c r="G21" s="229" t="s">
        <v>243</v>
      </c>
      <c r="H21" s="228" t="s">
        <v>222</v>
      </c>
      <c r="I21" s="228">
        <v>2021</v>
      </c>
      <c r="J21" s="230" t="s">
        <v>244</v>
      </c>
      <c r="K21" s="228"/>
      <c r="L21" s="228"/>
      <c r="M21" s="228"/>
      <c r="N21" s="228">
        <v>5</v>
      </c>
      <c r="O21" s="228">
        <f t="shared" si="0"/>
        <v>5</v>
      </c>
      <c r="P21" s="240"/>
      <c r="Q21" s="239" t="str">
        <f t="shared" si="1"/>
        <v/>
      </c>
      <c r="R21" s="240">
        <v>1</v>
      </c>
    </row>
    <row r="22" spans="1:18" ht="15.6" x14ac:dyDescent="0.3">
      <c r="A22" s="233" t="s">
        <v>1341</v>
      </c>
      <c r="B22" s="229" t="s">
        <v>177</v>
      </c>
      <c r="C22" s="229"/>
      <c r="D22" s="228" t="s">
        <v>245</v>
      </c>
      <c r="E22" s="229" t="s">
        <v>246</v>
      </c>
      <c r="F22" s="229" t="s">
        <v>247</v>
      </c>
      <c r="G22" s="229" t="s">
        <v>214</v>
      </c>
      <c r="H22" s="228" t="s">
        <v>222</v>
      </c>
      <c r="I22" s="228">
        <v>1887</v>
      </c>
      <c r="J22" s="230" t="s">
        <v>248</v>
      </c>
      <c r="K22" s="228"/>
      <c r="L22" s="228"/>
      <c r="M22" s="228"/>
      <c r="N22" s="228">
        <v>5</v>
      </c>
      <c r="O22" s="228">
        <f t="shared" si="0"/>
        <v>5</v>
      </c>
      <c r="P22" s="240"/>
      <c r="Q22" s="239" t="str">
        <f t="shared" si="1"/>
        <v/>
      </c>
      <c r="R22" s="240">
        <v>1</v>
      </c>
    </row>
    <row r="23" spans="1:18" ht="15.6" x14ac:dyDescent="0.3">
      <c r="A23" s="233" t="s">
        <v>1341</v>
      </c>
      <c r="B23" s="229" t="s">
        <v>177</v>
      </c>
      <c r="C23" s="229"/>
      <c r="D23" s="228" t="s">
        <v>249</v>
      </c>
      <c r="E23" s="229" t="s">
        <v>250</v>
      </c>
      <c r="F23" s="229" t="s">
        <v>251</v>
      </c>
      <c r="G23" s="229" t="s">
        <v>252</v>
      </c>
      <c r="H23" s="228" t="s">
        <v>135</v>
      </c>
      <c r="I23" s="228">
        <v>3109</v>
      </c>
      <c r="J23" s="230" t="s">
        <v>253</v>
      </c>
      <c r="K23" s="228"/>
      <c r="L23" s="228"/>
      <c r="M23" s="228"/>
      <c r="N23" s="228">
        <v>5</v>
      </c>
      <c r="O23" s="228">
        <f t="shared" si="0"/>
        <v>5</v>
      </c>
      <c r="P23" s="240"/>
      <c r="Q23" s="239" t="str">
        <f t="shared" si="1"/>
        <v/>
      </c>
      <c r="R23" s="240">
        <v>1</v>
      </c>
    </row>
    <row r="24" spans="1:18" ht="15.6" x14ac:dyDescent="0.3">
      <c r="A24" s="233" t="s">
        <v>1341</v>
      </c>
      <c r="B24" s="229" t="s">
        <v>177</v>
      </c>
      <c r="C24" s="229"/>
      <c r="D24" s="228" t="s">
        <v>254</v>
      </c>
      <c r="E24" s="229" t="s">
        <v>255</v>
      </c>
      <c r="F24" s="229" t="s">
        <v>256</v>
      </c>
      <c r="G24" s="229" t="s">
        <v>257</v>
      </c>
      <c r="H24" s="228" t="s">
        <v>222</v>
      </c>
      <c r="I24" s="228">
        <v>2561</v>
      </c>
      <c r="J24" s="230" t="s">
        <v>258</v>
      </c>
      <c r="K24" s="228"/>
      <c r="L24" s="228"/>
      <c r="M24" s="228"/>
      <c r="N24" s="228">
        <v>5</v>
      </c>
      <c r="O24" s="228">
        <f t="shared" si="0"/>
        <v>5</v>
      </c>
      <c r="P24" s="240"/>
      <c r="Q24" s="239" t="str">
        <f t="shared" si="1"/>
        <v/>
      </c>
      <c r="R24" s="240">
        <v>1</v>
      </c>
    </row>
    <row r="25" spans="1:18" ht="15.6" x14ac:dyDescent="0.3">
      <c r="A25" s="233" t="s">
        <v>1341</v>
      </c>
      <c r="B25" s="229" t="s">
        <v>177</v>
      </c>
      <c r="C25" s="229"/>
      <c r="D25" s="228" t="s">
        <v>259</v>
      </c>
      <c r="E25" s="229" t="s">
        <v>260</v>
      </c>
      <c r="F25" s="229" t="s">
        <v>261</v>
      </c>
      <c r="G25" s="229" t="s">
        <v>262</v>
      </c>
      <c r="H25" s="228" t="s">
        <v>263</v>
      </c>
      <c r="I25" s="228">
        <v>5403</v>
      </c>
      <c r="J25" s="230" t="s">
        <v>264</v>
      </c>
      <c r="K25" s="228"/>
      <c r="L25" s="228"/>
      <c r="M25" s="228"/>
      <c r="N25" s="228">
        <v>5</v>
      </c>
      <c r="O25" s="228">
        <f t="shared" si="0"/>
        <v>5</v>
      </c>
      <c r="P25" s="240"/>
      <c r="Q25" s="239" t="str">
        <f t="shared" si="1"/>
        <v/>
      </c>
      <c r="R25" s="240">
        <v>1</v>
      </c>
    </row>
    <row r="26" spans="1:18" ht="15.6" x14ac:dyDescent="0.3">
      <c r="A26" s="233" t="s">
        <v>1341</v>
      </c>
      <c r="B26" s="229" t="s">
        <v>177</v>
      </c>
      <c r="C26" s="229" t="s">
        <v>265</v>
      </c>
      <c r="D26" s="228" t="s">
        <v>266</v>
      </c>
      <c r="E26" s="229" t="s">
        <v>267</v>
      </c>
      <c r="F26" s="229" t="s">
        <v>268</v>
      </c>
      <c r="G26" s="229" t="s">
        <v>269</v>
      </c>
      <c r="H26" s="228" t="s">
        <v>209</v>
      </c>
      <c r="I26" s="228">
        <v>18103</v>
      </c>
      <c r="J26" s="230" t="s">
        <v>270</v>
      </c>
      <c r="K26" s="228"/>
      <c r="L26" s="228">
        <v>10</v>
      </c>
      <c r="M26" s="228">
        <v>10</v>
      </c>
      <c r="N26" s="228">
        <v>5</v>
      </c>
      <c r="O26" s="228">
        <f t="shared" si="0"/>
        <v>25</v>
      </c>
      <c r="P26" s="240"/>
      <c r="Q26" s="239" t="str">
        <f t="shared" si="1"/>
        <v/>
      </c>
      <c r="R26" s="240">
        <v>1</v>
      </c>
    </row>
    <row r="27" spans="1:18" ht="15.6" x14ac:dyDescent="0.3">
      <c r="A27" s="233" t="s">
        <v>1341</v>
      </c>
      <c r="B27" s="229" t="s">
        <v>177</v>
      </c>
      <c r="C27" s="229"/>
      <c r="D27" s="228" t="s">
        <v>271</v>
      </c>
      <c r="E27" s="229" t="s">
        <v>272</v>
      </c>
      <c r="F27" s="229" t="s">
        <v>273</v>
      </c>
      <c r="G27" s="229" t="s">
        <v>274</v>
      </c>
      <c r="H27" s="228" t="s">
        <v>209</v>
      </c>
      <c r="I27" s="228">
        <v>17109</v>
      </c>
      <c r="J27" s="230" t="s">
        <v>275</v>
      </c>
      <c r="K27" s="228"/>
      <c r="L27" s="228"/>
      <c r="M27" s="228"/>
      <c r="N27" s="228">
        <v>5</v>
      </c>
      <c r="O27" s="228">
        <f t="shared" si="0"/>
        <v>5</v>
      </c>
      <c r="P27" s="240"/>
      <c r="Q27" s="239" t="str">
        <f t="shared" si="1"/>
        <v/>
      </c>
      <c r="R27" s="240">
        <v>1</v>
      </c>
    </row>
    <row r="28" spans="1:18" ht="15.6" x14ac:dyDescent="0.3">
      <c r="A28" s="233" t="s">
        <v>1341</v>
      </c>
      <c r="B28" s="229" t="s">
        <v>177</v>
      </c>
      <c r="C28" s="229"/>
      <c r="D28" s="228" t="s">
        <v>276</v>
      </c>
      <c r="E28" s="229" t="s">
        <v>277</v>
      </c>
      <c r="F28" s="229" t="s">
        <v>278</v>
      </c>
      <c r="G28" s="229" t="s">
        <v>279</v>
      </c>
      <c r="H28" s="228" t="s">
        <v>209</v>
      </c>
      <c r="I28" s="228">
        <v>18640</v>
      </c>
      <c r="J28" s="230" t="s">
        <v>280</v>
      </c>
      <c r="K28" s="228"/>
      <c r="L28" s="228"/>
      <c r="M28" s="228"/>
      <c r="N28" s="228">
        <v>5</v>
      </c>
      <c r="O28" s="228">
        <f t="shared" si="0"/>
        <v>5</v>
      </c>
      <c r="P28" s="240"/>
      <c r="Q28" s="239" t="str">
        <f t="shared" si="1"/>
        <v/>
      </c>
      <c r="R28" s="240">
        <v>1</v>
      </c>
    </row>
    <row r="29" spans="1:18" ht="15.6" x14ac:dyDescent="0.3">
      <c r="A29" s="233" t="s">
        <v>1341</v>
      </c>
      <c r="B29" s="229" t="s">
        <v>177</v>
      </c>
      <c r="C29" s="229"/>
      <c r="D29" s="228" t="s">
        <v>281</v>
      </c>
      <c r="E29" s="229" t="s">
        <v>282</v>
      </c>
      <c r="F29" s="229" t="s">
        <v>283</v>
      </c>
      <c r="G29" s="229" t="s">
        <v>284</v>
      </c>
      <c r="H29" s="228" t="s">
        <v>209</v>
      </c>
      <c r="I29" s="228">
        <v>17241</v>
      </c>
      <c r="J29" s="230" t="s">
        <v>285</v>
      </c>
      <c r="K29" s="228"/>
      <c r="L29" s="228"/>
      <c r="M29" s="228"/>
      <c r="N29" s="228">
        <v>5</v>
      </c>
      <c r="O29" s="228">
        <f t="shared" si="0"/>
        <v>5</v>
      </c>
      <c r="P29" s="240"/>
      <c r="Q29" s="239" t="str">
        <f t="shared" si="1"/>
        <v/>
      </c>
      <c r="R29" s="240">
        <v>1</v>
      </c>
    </row>
    <row r="30" spans="1:18" ht="15.6" x14ac:dyDescent="0.3">
      <c r="A30" s="233" t="s">
        <v>1341</v>
      </c>
      <c r="B30" s="229" t="s">
        <v>177</v>
      </c>
      <c r="C30" s="229"/>
      <c r="D30" s="228" t="s">
        <v>286</v>
      </c>
      <c r="E30" s="229" t="s">
        <v>287</v>
      </c>
      <c r="F30" s="229" t="s">
        <v>288</v>
      </c>
      <c r="G30" s="229" t="s">
        <v>289</v>
      </c>
      <c r="H30" s="228" t="s">
        <v>209</v>
      </c>
      <c r="I30" s="228">
        <v>17701</v>
      </c>
      <c r="J30" s="230" t="s">
        <v>290</v>
      </c>
      <c r="K30" s="228">
        <v>5</v>
      </c>
      <c r="L30" s="228">
        <v>10</v>
      </c>
      <c r="M30" s="228">
        <v>10</v>
      </c>
      <c r="N30" s="228">
        <v>5</v>
      </c>
      <c r="O30" s="228">
        <f t="shared" si="0"/>
        <v>30</v>
      </c>
      <c r="P30" s="240"/>
      <c r="Q30" s="239" t="str">
        <f t="shared" si="1"/>
        <v/>
      </c>
      <c r="R30" s="240">
        <v>1</v>
      </c>
    </row>
    <row r="31" spans="1:18" ht="15.6" x14ac:dyDescent="0.3">
      <c r="A31" s="233" t="s">
        <v>1341</v>
      </c>
      <c r="B31" s="229" t="s">
        <v>177</v>
      </c>
      <c r="C31" s="229" t="s">
        <v>291</v>
      </c>
      <c r="D31" s="228" t="s">
        <v>292</v>
      </c>
      <c r="E31" s="229" t="s">
        <v>293</v>
      </c>
      <c r="F31" s="229" t="s">
        <v>294</v>
      </c>
      <c r="G31" s="229" t="s">
        <v>295</v>
      </c>
      <c r="H31" s="228" t="s">
        <v>296</v>
      </c>
      <c r="I31" s="228">
        <v>6382</v>
      </c>
      <c r="J31" s="230" t="s">
        <v>297</v>
      </c>
      <c r="K31" s="228"/>
      <c r="L31" s="228"/>
      <c r="M31" s="228"/>
      <c r="N31" s="228">
        <v>5</v>
      </c>
      <c r="O31" s="228">
        <f t="shared" si="0"/>
        <v>5</v>
      </c>
      <c r="P31" s="240"/>
      <c r="Q31" s="239" t="str">
        <f t="shared" si="1"/>
        <v/>
      </c>
      <c r="R31" s="240">
        <v>1</v>
      </c>
    </row>
    <row r="32" spans="1:18" ht="15.6" x14ac:dyDescent="0.3">
      <c r="A32" s="233" t="s">
        <v>1341</v>
      </c>
      <c r="B32" s="229" t="s">
        <v>177</v>
      </c>
      <c r="C32" s="229"/>
      <c r="D32" s="228" t="s">
        <v>298</v>
      </c>
      <c r="E32" s="229" t="s">
        <v>299</v>
      </c>
      <c r="F32" s="229" t="s">
        <v>300</v>
      </c>
      <c r="G32" s="229" t="s">
        <v>301</v>
      </c>
      <c r="H32" s="228" t="s">
        <v>296</v>
      </c>
      <c r="I32" s="228">
        <v>6095</v>
      </c>
      <c r="J32" s="230" t="s">
        <v>302</v>
      </c>
      <c r="K32" s="228"/>
      <c r="L32" s="228"/>
      <c r="M32" s="228"/>
      <c r="N32" s="228">
        <v>5</v>
      </c>
      <c r="O32" s="228">
        <f t="shared" si="0"/>
        <v>5</v>
      </c>
      <c r="P32" s="240"/>
      <c r="Q32" s="239" t="str">
        <f t="shared" si="1"/>
        <v/>
      </c>
      <c r="R32" s="240">
        <v>1</v>
      </c>
    </row>
    <row r="33" spans="1:18" ht="15.6" x14ac:dyDescent="0.3">
      <c r="A33" s="233" t="s">
        <v>1341</v>
      </c>
      <c r="B33" s="229" t="s">
        <v>177</v>
      </c>
      <c r="C33" s="229"/>
      <c r="D33" s="228" t="s">
        <v>303</v>
      </c>
      <c r="E33" s="229" t="s">
        <v>304</v>
      </c>
      <c r="F33" s="229" t="s">
        <v>305</v>
      </c>
      <c r="G33" s="229" t="s">
        <v>306</v>
      </c>
      <c r="H33" s="228" t="s">
        <v>296</v>
      </c>
      <c r="I33" s="228">
        <v>6615</v>
      </c>
      <c r="J33" s="230" t="s">
        <v>307</v>
      </c>
      <c r="K33" s="228"/>
      <c r="L33" s="228"/>
      <c r="M33" s="228"/>
      <c r="N33" s="228">
        <v>5</v>
      </c>
      <c r="O33" s="228">
        <f t="shared" si="0"/>
        <v>5</v>
      </c>
      <c r="P33" s="240"/>
      <c r="Q33" s="239" t="str">
        <f t="shared" si="1"/>
        <v/>
      </c>
      <c r="R33" s="240">
        <v>1</v>
      </c>
    </row>
    <row r="34" spans="1:18" ht="15.6" x14ac:dyDescent="0.3">
      <c r="A34" s="233" t="s">
        <v>1341</v>
      </c>
      <c r="B34" s="229" t="s">
        <v>177</v>
      </c>
      <c r="C34" s="229"/>
      <c r="D34" s="228" t="s">
        <v>308</v>
      </c>
      <c r="E34" s="229" t="s">
        <v>309</v>
      </c>
      <c r="F34" s="229" t="s">
        <v>310</v>
      </c>
      <c r="G34" s="229" t="s">
        <v>311</v>
      </c>
      <c r="H34" s="228" t="s">
        <v>312</v>
      </c>
      <c r="I34" s="228">
        <v>2920</v>
      </c>
      <c r="J34" s="230" t="s">
        <v>313</v>
      </c>
      <c r="K34" s="228"/>
      <c r="L34" s="228"/>
      <c r="M34" s="228"/>
      <c r="N34" s="228">
        <v>5</v>
      </c>
      <c r="O34" s="228">
        <f t="shared" si="0"/>
        <v>5</v>
      </c>
      <c r="P34" s="240"/>
      <c r="Q34" s="239" t="str">
        <f t="shared" si="1"/>
        <v/>
      </c>
      <c r="R34" s="240">
        <v>1</v>
      </c>
    </row>
    <row r="35" spans="1:18" ht="15.6" x14ac:dyDescent="0.3">
      <c r="A35" s="233" t="s">
        <v>1341</v>
      </c>
      <c r="B35" s="229" t="s">
        <v>177</v>
      </c>
      <c r="C35" s="229" t="s">
        <v>314</v>
      </c>
      <c r="D35" s="228" t="s">
        <v>315</v>
      </c>
      <c r="E35" s="229" t="s">
        <v>316</v>
      </c>
      <c r="F35" s="229" t="s">
        <v>317</v>
      </c>
      <c r="G35" s="229" t="s">
        <v>318</v>
      </c>
      <c r="H35" s="228" t="s">
        <v>128</v>
      </c>
      <c r="I35" s="228">
        <v>12110</v>
      </c>
      <c r="J35" s="230" t="s">
        <v>319</v>
      </c>
      <c r="K35" s="228"/>
      <c r="L35" s="228"/>
      <c r="M35" s="228"/>
      <c r="N35" s="228">
        <v>5</v>
      </c>
      <c r="O35" s="228">
        <f t="shared" si="0"/>
        <v>5</v>
      </c>
      <c r="P35" s="240"/>
      <c r="Q35" s="239" t="str">
        <f t="shared" si="1"/>
        <v/>
      </c>
      <c r="R35" s="240">
        <v>1</v>
      </c>
    </row>
    <row r="36" spans="1:18" ht="15.6" x14ac:dyDescent="0.3">
      <c r="A36" s="233" t="s">
        <v>1341</v>
      </c>
      <c r="B36" s="229" t="s">
        <v>177</v>
      </c>
      <c r="C36" s="229"/>
      <c r="D36" s="228" t="s">
        <v>320</v>
      </c>
      <c r="E36" s="229" t="s">
        <v>321</v>
      </c>
      <c r="F36" s="229" t="s">
        <v>322</v>
      </c>
      <c r="G36" s="229" t="s">
        <v>323</v>
      </c>
      <c r="H36" s="228" t="s">
        <v>128</v>
      </c>
      <c r="I36" s="228">
        <v>14225</v>
      </c>
      <c r="J36" s="230" t="s">
        <v>324</v>
      </c>
      <c r="K36" s="228"/>
      <c r="L36" s="228"/>
      <c r="M36" s="228"/>
      <c r="N36" s="228">
        <v>5</v>
      </c>
      <c r="O36" s="228">
        <f t="shared" si="0"/>
        <v>5</v>
      </c>
      <c r="P36" s="240"/>
      <c r="Q36" s="239" t="str">
        <f t="shared" si="1"/>
        <v/>
      </c>
      <c r="R36" s="240">
        <v>1</v>
      </c>
    </row>
    <row r="37" spans="1:18" ht="15.6" x14ac:dyDescent="0.3">
      <c r="A37" s="233" t="s">
        <v>1341</v>
      </c>
      <c r="B37" s="229" t="s">
        <v>177</v>
      </c>
      <c r="C37" s="229"/>
      <c r="D37" s="228" t="s">
        <v>325</v>
      </c>
      <c r="E37" s="229" t="s">
        <v>326</v>
      </c>
      <c r="F37" s="229" t="s">
        <v>327</v>
      </c>
      <c r="G37" s="229" t="s">
        <v>328</v>
      </c>
      <c r="H37" s="228" t="s">
        <v>128</v>
      </c>
      <c r="I37" s="228">
        <v>14845</v>
      </c>
      <c r="J37" s="230" t="s">
        <v>329</v>
      </c>
      <c r="K37" s="228"/>
      <c r="L37" s="228"/>
      <c r="M37" s="228"/>
      <c r="N37" s="228">
        <v>5</v>
      </c>
      <c r="O37" s="228">
        <f t="shared" si="0"/>
        <v>5</v>
      </c>
      <c r="P37" s="240"/>
      <c r="Q37" s="239" t="str">
        <f t="shared" si="1"/>
        <v/>
      </c>
      <c r="R37" s="240">
        <v>1</v>
      </c>
    </row>
    <row r="38" spans="1:18" ht="15.6" x14ac:dyDescent="0.3">
      <c r="A38" s="233" t="s">
        <v>1341</v>
      </c>
      <c r="B38" s="229" t="s">
        <v>177</v>
      </c>
      <c r="C38" s="229"/>
      <c r="D38" s="228" t="s">
        <v>330</v>
      </c>
      <c r="E38" s="229" t="s">
        <v>331</v>
      </c>
      <c r="F38" s="229" t="s">
        <v>332</v>
      </c>
      <c r="G38" s="229" t="s">
        <v>333</v>
      </c>
      <c r="H38" s="228" t="s">
        <v>128</v>
      </c>
      <c r="I38" s="228">
        <v>14701</v>
      </c>
      <c r="J38" s="230" t="s">
        <v>334</v>
      </c>
      <c r="K38" s="228"/>
      <c r="L38" s="228"/>
      <c r="M38" s="228"/>
      <c r="N38" s="228">
        <v>5</v>
      </c>
      <c r="O38" s="228">
        <f t="shared" si="0"/>
        <v>5</v>
      </c>
      <c r="P38" s="240"/>
      <c r="Q38" s="239" t="str">
        <f t="shared" si="1"/>
        <v/>
      </c>
      <c r="R38" s="240">
        <v>1</v>
      </c>
    </row>
    <row r="39" spans="1:18" ht="15.6" x14ac:dyDescent="0.3">
      <c r="A39" s="233" t="s">
        <v>1341</v>
      </c>
      <c r="B39" s="229" t="s">
        <v>177</v>
      </c>
      <c r="C39" s="229"/>
      <c r="D39" s="228" t="s">
        <v>335</v>
      </c>
      <c r="E39" s="229" t="s">
        <v>336</v>
      </c>
      <c r="F39" s="229" t="s">
        <v>337</v>
      </c>
      <c r="G39" s="229" t="s">
        <v>338</v>
      </c>
      <c r="H39" s="228" t="s">
        <v>128</v>
      </c>
      <c r="I39" s="228">
        <v>12944</v>
      </c>
      <c r="J39" s="230" t="s">
        <v>339</v>
      </c>
      <c r="K39" s="228">
        <v>5</v>
      </c>
      <c r="L39" s="228">
        <v>10</v>
      </c>
      <c r="M39" s="228"/>
      <c r="N39" s="228">
        <v>5</v>
      </c>
      <c r="O39" s="228">
        <f t="shared" si="0"/>
        <v>20</v>
      </c>
      <c r="P39" s="240"/>
      <c r="Q39" s="239" t="str">
        <f t="shared" si="1"/>
        <v/>
      </c>
      <c r="R39" s="240">
        <v>1</v>
      </c>
    </row>
    <row r="40" spans="1:18" ht="15.6" x14ac:dyDescent="0.3">
      <c r="A40" s="233" t="s">
        <v>1341</v>
      </c>
      <c r="B40" s="229" t="s">
        <v>177</v>
      </c>
      <c r="C40" s="229"/>
      <c r="D40" s="228" t="s">
        <v>340</v>
      </c>
      <c r="E40" s="229" t="s">
        <v>341</v>
      </c>
      <c r="F40" s="229" t="s">
        <v>342</v>
      </c>
      <c r="G40" s="229" t="s">
        <v>343</v>
      </c>
      <c r="H40" s="228" t="s">
        <v>128</v>
      </c>
      <c r="I40" s="228">
        <v>14624</v>
      </c>
      <c r="J40" s="230" t="s">
        <v>344</v>
      </c>
      <c r="K40" s="228"/>
      <c r="L40" s="228"/>
      <c r="M40" s="228"/>
      <c r="N40" s="228">
        <v>5</v>
      </c>
      <c r="O40" s="228">
        <f t="shared" si="0"/>
        <v>5</v>
      </c>
      <c r="P40" s="240"/>
      <c r="Q40" s="239" t="str">
        <f t="shared" si="1"/>
        <v/>
      </c>
      <c r="R40" s="240">
        <v>1</v>
      </c>
    </row>
    <row r="41" spans="1:18" ht="15.6" x14ac:dyDescent="0.3">
      <c r="A41" s="233" t="s">
        <v>1341</v>
      </c>
      <c r="B41" s="229" t="s">
        <v>177</v>
      </c>
      <c r="C41" s="229"/>
      <c r="D41" s="228" t="s">
        <v>345</v>
      </c>
      <c r="E41" s="229" t="s">
        <v>346</v>
      </c>
      <c r="F41" s="229" t="s">
        <v>347</v>
      </c>
      <c r="G41" s="229" t="s">
        <v>348</v>
      </c>
      <c r="H41" s="228" t="s">
        <v>128</v>
      </c>
      <c r="I41" s="228">
        <v>13206</v>
      </c>
      <c r="J41" s="230" t="s">
        <v>349</v>
      </c>
      <c r="K41" s="228"/>
      <c r="L41" s="228"/>
      <c r="M41" s="228"/>
      <c r="N41" s="228">
        <v>5</v>
      </c>
      <c r="O41" s="228">
        <f t="shared" si="0"/>
        <v>5</v>
      </c>
      <c r="P41" s="240"/>
      <c r="Q41" s="239" t="str">
        <f t="shared" si="1"/>
        <v/>
      </c>
      <c r="R41" s="240">
        <v>1</v>
      </c>
    </row>
    <row r="42" spans="1:18" ht="15.6" x14ac:dyDescent="0.3">
      <c r="A42" s="233" t="s">
        <v>1341</v>
      </c>
      <c r="B42" s="229" t="s">
        <v>177</v>
      </c>
      <c r="C42" s="229"/>
      <c r="D42" s="228" t="s">
        <v>350</v>
      </c>
      <c r="E42" s="229" t="s">
        <v>351</v>
      </c>
      <c r="F42" s="229" t="s">
        <v>352</v>
      </c>
      <c r="G42" s="229" t="s">
        <v>353</v>
      </c>
      <c r="H42" s="228" t="s">
        <v>128</v>
      </c>
      <c r="I42" s="228">
        <v>13501</v>
      </c>
      <c r="J42" s="230" t="s">
        <v>354</v>
      </c>
      <c r="K42" s="228"/>
      <c r="L42" s="228"/>
      <c r="M42" s="228"/>
      <c r="N42" s="228">
        <v>5</v>
      </c>
      <c r="O42" s="228">
        <f t="shared" si="0"/>
        <v>5</v>
      </c>
      <c r="P42" s="240"/>
      <c r="Q42" s="239" t="str">
        <f t="shared" si="1"/>
        <v/>
      </c>
      <c r="R42" s="240">
        <v>1</v>
      </c>
    </row>
    <row r="43" spans="1:18" ht="15.6" x14ac:dyDescent="0.3">
      <c r="A43" s="233" t="s">
        <v>1341</v>
      </c>
      <c r="B43" s="229" t="s">
        <v>177</v>
      </c>
      <c r="C43" s="229"/>
      <c r="D43" s="228" t="s">
        <v>355</v>
      </c>
      <c r="E43" s="229" t="s">
        <v>356</v>
      </c>
      <c r="F43" s="229" t="s">
        <v>357</v>
      </c>
      <c r="G43" s="229" t="s">
        <v>358</v>
      </c>
      <c r="H43" s="228" t="s">
        <v>128</v>
      </c>
      <c r="I43" s="228">
        <v>13601</v>
      </c>
      <c r="J43" s="230" t="s">
        <v>359</v>
      </c>
      <c r="K43" s="228"/>
      <c r="L43" s="228"/>
      <c r="M43" s="228"/>
      <c r="N43" s="228">
        <v>5</v>
      </c>
      <c r="O43" s="228">
        <f t="shared" si="0"/>
        <v>5</v>
      </c>
      <c r="P43" s="240"/>
      <c r="Q43" s="239" t="str">
        <f t="shared" si="1"/>
        <v/>
      </c>
      <c r="R43" s="240">
        <v>1</v>
      </c>
    </row>
    <row r="44" spans="1:18" ht="15.6" x14ac:dyDescent="0.3">
      <c r="A44" s="233" t="s">
        <v>1341</v>
      </c>
      <c r="B44" s="229" t="s">
        <v>177</v>
      </c>
      <c r="C44" s="229" t="s">
        <v>360</v>
      </c>
      <c r="D44" s="228" t="s">
        <v>361</v>
      </c>
      <c r="E44" s="229" t="s">
        <v>362</v>
      </c>
      <c r="F44" s="229" t="s">
        <v>363</v>
      </c>
      <c r="G44" s="229" t="s">
        <v>364</v>
      </c>
      <c r="H44" s="228" t="s">
        <v>209</v>
      </c>
      <c r="I44" s="228">
        <v>16323</v>
      </c>
      <c r="J44" s="230" t="s">
        <v>365</v>
      </c>
      <c r="K44" s="228"/>
      <c r="L44" s="228">
        <v>7</v>
      </c>
      <c r="M44" s="228"/>
      <c r="N44" s="228">
        <v>5</v>
      </c>
      <c r="O44" s="228">
        <f t="shared" si="0"/>
        <v>12</v>
      </c>
      <c r="P44" s="240"/>
      <c r="Q44" s="239" t="str">
        <f t="shared" si="1"/>
        <v/>
      </c>
      <c r="R44" s="240">
        <v>1</v>
      </c>
    </row>
    <row r="45" spans="1:18" ht="15.6" x14ac:dyDescent="0.3">
      <c r="A45" s="233" t="s">
        <v>1341</v>
      </c>
      <c r="B45" s="229" t="s">
        <v>177</v>
      </c>
      <c r="C45" s="229"/>
      <c r="D45" s="228" t="s">
        <v>366</v>
      </c>
      <c r="E45" s="229" t="s">
        <v>367</v>
      </c>
      <c r="F45" s="229" t="s">
        <v>368</v>
      </c>
      <c r="G45" s="229" t="s">
        <v>369</v>
      </c>
      <c r="H45" s="228" t="s">
        <v>209</v>
      </c>
      <c r="I45" s="228">
        <v>15857</v>
      </c>
      <c r="J45" s="230" t="s">
        <v>370</v>
      </c>
      <c r="K45" s="228">
        <v>5</v>
      </c>
      <c r="L45" s="228">
        <v>5</v>
      </c>
      <c r="M45" s="228">
        <v>5</v>
      </c>
      <c r="N45" s="228">
        <v>5</v>
      </c>
      <c r="O45" s="228">
        <f t="shared" si="0"/>
        <v>20</v>
      </c>
      <c r="P45" s="240"/>
      <c r="Q45" s="239" t="str">
        <f t="shared" si="1"/>
        <v/>
      </c>
      <c r="R45" s="240">
        <v>1</v>
      </c>
    </row>
    <row r="46" spans="1:18" ht="15.6" x14ac:dyDescent="0.3">
      <c r="A46" s="233" t="s">
        <v>1341</v>
      </c>
      <c r="B46" s="229" t="s">
        <v>177</v>
      </c>
      <c r="C46" s="229"/>
      <c r="D46" s="228" t="s">
        <v>371</v>
      </c>
      <c r="E46" s="229" t="s">
        <v>372</v>
      </c>
      <c r="F46" s="229" t="s">
        <v>373</v>
      </c>
      <c r="G46" s="229" t="s">
        <v>374</v>
      </c>
      <c r="H46" s="228" t="s">
        <v>209</v>
      </c>
      <c r="I46" s="228">
        <v>16509</v>
      </c>
      <c r="J46" s="230" t="s">
        <v>375</v>
      </c>
      <c r="K46" s="228"/>
      <c r="L46" s="228">
        <v>5</v>
      </c>
      <c r="M46" s="228"/>
      <c r="N46" s="228">
        <v>5</v>
      </c>
      <c r="O46" s="228">
        <f t="shared" si="0"/>
        <v>10</v>
      </c>
      <c r="P46" s="240"/>
      <c r="Q46" s="239" t="str">
        <f t="shared" si="1"/>
        <v/>
      </c>
      <c r="R46" s="240">
        <v>1</v>
      </c>
    </row>
    <row r="47" spans="1:18" ht="15.6" x14ac:dyDescent="0.3">
      <c r="A47" s="233" t="s">
        <v>1341</v>
      </c>
      <c r="B47" s="229" t="s">
        <v>177</v>
      </c>
      <c r="C47" s="229"/>
      <c r="D47" s="228" t="s">
        <v>376</v>
      </c>
      <c r="E47" s="229" t="s">
        <v>377</v>
      </c>
      <c r="F47" s="229" t="s">
        <v>378</v>
      </c>
      <c r="G47" s="229" t="s">
        <v>379</v>
      </c>
      <c r="H47" s="228" t="s">
        <v>209</v>
      </c>
      <c r="I47" s="228">
        <v>16601</v>
      </c>
      <c r="J47" s="230" t="s">
        <v>380</v>
      </c>
      <c r="K47" s="228">
        <v>5</v>
      </c>
      <c r="L47" s="228">
        <v>5</v>
      </c>
      <c r="M47" s="228">
        <v>5</v>
      </c>
      <c r="N47" s="228">
        <v>5</v>
      </c>
      <c r="O47" s="228">
        <f t="shared" si="0"/>
        <v>20</v>
      </c>
      <c r="P47" s="240"/>
      <c r="Q47" s="239" t="str">
        <f t="shared" si="1"/>
        <v/>
      </c>
      <c r="R47" s="240">
        <v>1</v>
      </c>
    </row>
    <row r="48" spans="1:18" ht="15.6" x14ac:dyDescent="0.3">
      <c r="A48" s="233" t="s">
        <v>1341</v>
      </c>
      <c r="B48" s="229" t="s">
        <v>177</v>
      </c>
      <c r="C48" s="229"/>
      <c r="D48" s="228" t="s">
        <v>381</v>
      </c>
      <c r="E48" s="229" t="s">
        <v>382</v>
      </c>
      <c r="F48" s="229" t="s">
        <v>383</v>
      </c>
      <c r="G48" s="229" t="s">
        <v>384</v>
      </c>
      <c r="H48" s="228" t="s">
        <v>209</v>
      </c>
      <c r="I48" s="228">
        <v>15904</v>
      </c>
      <c r="J48" s="230" t="s">
        <v>385</v>
      </c>
      <c r="K48" s="228">
        <v>1</v>
      </c>
      <c r="L48" s="228">
        <v>5</v>
      </c>
      <c r="M48" s="228"/>
      <c r="N48" s="228">
        <v>5</v>
      </c>
      <c r="O48" s="228">
        <f t="shared" si="0"/>
        <v>11</v>
      </c>
      <c r="P48" s="240"/>
      <c r="Q48" s="239" t="str">
        <f t="shared" si="1"/>
        <v/>
      </c>
      <c r="R48" s="240">
        <v>1</v>
      </c>
    </row>
    <row r="49" spans="1:18" ht="15.6" x14ac:dyDescent="0.3">
      <c r="A49" s="233" t="s">
        <v>1341</v>
      </c>
      <c r="B49" s="229" t="s">
        <v>177</v>
      </c>
      <c r="C49" s="229"/>
      <c r="D49" s="228" t="s">
        <v>386</v>
      </c>
      <c r="E49" s="229" t="s">
        <v>387</v>
      </c>
      <c r="F49" s="229" t="s">
        <v>388</v>
      </c>
      <c r="G49" s="229" t="s">
        <v>389</v>
      </c>
      <c r="H49" s="228" t="s">
        <v>209</v>
      </c>
      <c r="I49" s="228">
        <v>15136</v>
      </c>
      <c r="J49" s="230" t="s">
        <v>390</v>
      </c>
      <c r="K49" s="228"/>
      <c r="L49" s="228">
        <v>5</v>
      </c>
      <c r="M49" s="228"/>
      <c r="N49" s="228">
        <v>5</v>
      </c>
      <c r="O49" s="228">
        <f t="shared" si="0"/>
        <v>10</v>
      </c>
      <c r="P49" s="240"/>
      <c r="Q49" s="239" t="str">
        <f t="shared" si="1"/>
        <v/>
      </c>
      <c r="R49" s="240">
        <v>1</v>
      </c>
    </row>
    <row r="50" spans="1:18" ht="15.6" x14ac:dyDescent="0.3">
      <c r="A50" s="233" t="s">
        <v>1341</v>
      </c>
      <c r="B50" s="229" t="s">
        <v>177</v>
      </c>
      <c r="C50" s="229"/>
      <c r="D50" s="228" t="s">
        <v>391</v>
      </c>
      <c r="E50" s="229" t="s">
        <v>392</v>
      </c>
      <c r="F50" s="229" t="s">
        <v>393</v>
      </c>
      <c r="G50" s="229" t="s">
        <v>394</v>
      </c>
      <c r="H50" s="228" t="s">
        <v>209</v>
      </c>
      <c r="I50" s="228">
        <v>15697</v>
      </c>
      <c r="J50" s="230" t="s">
        <v>395</v>
      </c>
      <c r="K50" s="228"/>
      <c r="L50" s="228">
        <v>15</v>
      </c>
      <c r="M50" s="228"/>
      <c r="N50" s="228">
        <v>5</v>
      </c>
      <c r="O50" s="228">
        <f t="shared" si="0"/>
        <v>20</v>
      </c>
      <c r="P50" s="240"/>
      <c r="Q50" s="239" t="str">
        <f t="shared" si="1"/>
        <v/>
      </c>
      <c r="R50" s="240">
        <v>1</v>
      </c>
    </row>
    <row r="51" spans="1:18" ht="15.6" x14ac:dyDescent="0.3">
      <c r="A51" s="233" t="s">
        <v>1341</v>
      </c>
      <c r="B51" s="229" t="s">
        <v>177</v>
      </c>
      <c r="C51" s="229" t="s">
        <v>396</v>
      </c>
      <c r="D51" s="228" t="s">
        <v>397</v>
      </c>
      <c r="E51" s="229" t="s">
        <v>398</v>
      </c>
      <c r="F51" s="229" t="s">
        <v>399</v>
      </c>
      <c r="G51" s="229" t="s">
        <v>400</v>
      </c>
      <c r="H51" s="228" t="s">
        <v>401</v>
      </c>
      <c r="I51" s="228">
        <v>46808</v>
      </c>
      <c r="J51" s="230" t="s">
        <v>402</v>
      </c>
      <c r="K51" s="228"/>
      <c r="L51" s="228">
        <v>5</v>
      </c>
      <c r="M51" s="228">
        <v>3</v>
      </c>
      <c r="N51" s="228">
        <v>5</v>
      </c>
      <c r="O51" s="228">
        <f t="shared" si="0"/>
        <v>13</v>
      </c>
      <c r="P51" s="240"/>
      <c r="Q51" s="239" t="str">
        <f t="shared" si="1"/>
        <v/>
      </c>
      <c r="R51" s="240">
        <v>1</v>
      </c>
    </row>
    <row r="52" spans="1:18" ht="15.6" x14ac:dyDescent="0.3">
      <c r="A52" s="233" t="s">
        <v>1341</v>
      </c>
      <c r="B52" s="229" t="s">
        <v>177</v>
      </c>
      <c r="C52" s="229"/>
      <c r="D52" s="228" t="s">
        <v>403</v>
      </c>
      <c r="E52" s="229" t="s">
        <v>404</v>
      </c>
      <c r="F52" s="229" t="s">
        <v>405</v>
      </c>
      <c r="G52" s="229" t="s">
        <v>406</v>
      </c>
      <c r="H52" s="228" t="s">
        <v>401</v>
      </c>
      <c r="I52" s="228">
        <v>46239</v>
      </c>
      <c r="J52" s="230" t="s">
        <v>407</v>
      </c>
      <c r="K52" s="228"/>
      <c r="L52" s="228">
        <v>15</v>
      </c>
      <c r="M52" s="228">
        <v>6</v>
      </c>
      <c r="N52" s="228">
        <v>5</v>
      </c>
      <c r="O52" s="228">
        <f t="shared" si="0"/>
        <v>26</v>
      </c>
      <c r="P52" s="240"/>
      <c r="Q52" s="239" t="str">
        <f t="shared" si="1"/>
        <v/>
      </c>
      <c r="R52" s="240">
        <v>1</v>
      </c>
    </row>
    <row r="53" spans="1:18" ht="15.6" x14ac:dyDescent="0.3">
      <c r="A53" s="233" t="s">
        <v>1341</v>
      </c>
      <c r="B53" s="229" t="s">
        <v>177</v>
      </c>
      <c r="C53" s="229"/>
      <c r="D53" s="228" t="s">
        <v>408</v>
      </c>
      <c r="E53" s="229" t="s">
        <v>409</v>
      </c>
      <c r="F53" s="229" t="s">
        <v>410</v>
      </c>
      <c r="G53" s="229" t="s">
        <v>411</v>
      </c>
      <c r="H53" s="228" t="s">
        <v>401</v>
      </c>
      <c r="I53" s="228">
        <v>47303</v>
      </c>
      <c r="J53" s="230" t="s">
        <v>412</v>
      </c>
      <c r="K53" s="228"/>
      <c r="L53" s="228">
        <v>5</v>
      </c>
      <c r="M53" s="228">
        <v>5</v>
      </c>
      <c r="N53" s="228">
        <v>5</v>
      </c>
      <c r="O53" s="228">
        <f t="shared" si="0"/>
        <v>15</v>
      </c>
      <c r="P53" s="240"/>
      <c r="Q53" s="239" t="str">
        <f t="shared" si="1"/>
        <v/>
      </c>
      <c r="R53" s="240">
        <v>1</v>
      </c>
    </row>
    <row r="54" spans="1:18" ht="15.6" x14ac:dyDescent="0.3">
      <c r="A54" s="233" t="s">
        <v>1341</v>
      </c>
      <c r="B54" s="229" t="s">
        <v>177</v>
      </c>
      <c r="C54" s="229"/>
      <c r="D54" s="228" t="s">
        <v>413</v>
      </c>
      <c r="E54" s="229" t="s">
        <v>414</v>
      </c>
      <c r="F54" s="229" t="s">
        <v>415</v>
      </c>
      <c r="G54" s="229" t="s">
        <v>416</v>
      </c>
      <c r="H54" s="228" t="s">
        <v>401</v>
      </c>
      <c r="I54" s="228">
        <v>46601</v>
      </c>
      <c r="J54" s="230" t="s">
        <v>417</v>
      </c>
      <c r="K54" s="228"/>
      <c r="L54" s="228">
        <v>5</v>
      </c>
      <c r="M54" s="228"/>
      <c r="N54" s="228">
        <v>5</v>
      </c>
      <c r="O54" s="228">
        <f t="shared" si="0"/>
        <v>10</v>
      </c>
      <c r="P54" s="240"/>
      <c r="Q54" s="239" t="str">
        <f t="shared" si="1"/>
        <v/>
      </c>
      <c r="R54" s="240">
        <v>1</v>
      </c>
    </row>
    <row r="55" spans="1:18" ht="15.6" x14ac:dyDescent="0.3">
      <c r="A55" s="233" t="s">
        <v>1341</v>
      </c>
      <c r="B55" s="229" t="s">
        <v>177</v>
      </c>
      <c r="C55" s="229"/>
      <c r="D55" s="228" t="s">
        <v>418</v>
      </c>
      <c r="E55" s="229" t="s">
        <v>419</v>
      </c>
      <c r="F55" s="229" t="s">
        <v>420</v>
      </c>
      <c r="G55" s="229" t="s">
        <v>421</v>
      </c>
      <c r="H55" s="228" t="s">
        <v>401</v>
      </c>
      <c r="I55" s="228">
        <v>47613</v>
      </c>
      <c r="J55" s="230" t="s">
        <v>422</v>
      </c>
      <c r="K55" s="228"/>
      <c r="L55" s="228">
        <v>5</v>
      </c>
      <c r="M55" s="228"/>
      <c r="N55" s="228">
        <v>5</v>
      </c>
      <c r="O55" s="228">
        <f t="shared" si="0"/>
        <v>10</v>
      </c>
      <c r="P55" s="240"/>
      <c r="Q55" s="239" t="str">
        <f t="shared" si="1"/>
        <v/>
      </c>
      <c r="R55" s="240">
        <v>1</v>
      </c>
    </row>
    <row r="56" spans="1:18" ht="15.6" x14ac:dyDescent="0.3">
      <c r="A56" s="233" t="s">
        <v>1341</v>
      </c>
      <c r="B56" s="229" t="s">
        <v>177</v>
      </c>
      <c r="C56" s="229"/>
      <c r="D56" s="228" t="s">
        <v>423</v>
      </c>
      <c r="E56" s="229" t="s">
        <v>424</v>
      </c>
      <c r="F56" s="229" t="s">
        <v>425</v>
      </c>
      <c r="G56" s="229" t="s">
        <v>426</v>
      </c>
      <c r="H56" s="228" t="s">
        <v>401</v>
      </c>
      <c r="I56" s="228">
        <v>47404</v>
      </c>
      <c r="J56" s="230" t="s">
        <v>427</v>
      </c>
      <c r="K56" s="228"/>
      <c r="L56" s="228"/>
      <c r="M56" s="228"/>
      <c r="N56" s="228">
        <v>5</v>
      </c>
      <c r="O56" s="228">
        <f t="shared" si="0"/>
        <v>5</v>
      </c>
      <c r="P56" s="240"/>
      <c r="Q56" s="239" t="str">
        <f t="shared" si="1"/>
        <v/>
      </c>
      <c r="R56" s="240">
        <v>1</v>
      </c>
    </row>
    <row r="57" spans="1:18" ht="15.6" x14ac:dyDescent="0.3">
      <c r="A57" s="233" t="s">
        <v>1341</v>
      </c>
      <c r="B57" s="229" t="s">
        <v>177</v>
      </c>
      <c r="C57" s="229"/>
      <c r="D57" s="228" t="s">
        <v>428</v>
      </c>
      <c r="E57" s="229" t="s">
        <v>429</v>
      </c>
      <c r="F57" s="229" t="s">
        <v>430</v>
      </c>
      <c r="G57" s="229" t="s">
        <v>431</v>
      </c>
      <c r="H57" s="228" t="s">
        <v>401</v>
      </c>
      <c r="I57" s="228">
        <v>47274</v>
      </c>
      <c r="J57" s="230" t="s">
        <v>432</v>
      </c>
      <c r="K57" s="228"/>
      <c r="L57" s="228"/>
      <c r="M57" s="228"/>
      <c r="N57" s="228">
        <v>5</v>
      </c>
      <c r="O57" s="228">
        <f t="shared" si="0"/>
        <v>5</v>
      </c>
      <c r="P57" s="240"/>
      <c r="Q57" s="239" t="str">
        <f t="shared" si="1"/>
        <v/>
      </c>
      <c r="R57" s="240">
        <v>1</v>
      </c>
    </row>
    <row r="58" spans="1:18" ht="15.6" x14ac:dyDescent="0.3">
      <c r="A58" s="233" t="s">
        <v>1341</v>
      </c>
      <c r="B58" s="229" t="s">
        <v>177</v>
      </c>
      <c r="C58" s="229" t="s">
        <v>433</v>
      </c>
      <c r="D58" s="228" t="s">
        <v>434</v>
      </c>
      <c r="E58" s="229" t="s">
        <v>435</v>
      </c>
      <c r="F58" s="229" t="s">
        <v>436</v>
      </c>
      <c r="G58" s="229" t="s">
        <v>437</v>
      </c>
      <c r="H58" s="228" t="s">
        <v>142</v>
      </c>
      <c r="I58" s="228">
        <v>44035</v>
      </c>
      <c r="J58" s="230" t="s">
        <v>438</v>
      </c>
      <c r="K58" s="228"/>
      <c r="L58" s="228"/>
      <c r="M58" s="228"/>
      <c r="N58" s="228">
        <v>5</v>
      </c>
      <c r="O58" s="228">
        <f t="shared" si="0"/>
        <v>5</v>
      </c>
      <c r="P58" s="240"/>
      <c r="Q58" s="239" t="str">
        <f t="shared" si="1"/>
        <v/>
      </c>
      <c r="R58" s="240">
        <v>1</v>
      </c>
    </row>
    <row r="59" spans="1:18" ht="15.6" x14ac:dyDescent="0.3">
      <c r="A59" s="233" t="s">
        <v>1341</v>
      </c>
      <c r="B59" s="229" t="s">
        <v>177</v>
      </c>
      <c r="C59" s="229"/>
      <c r="D59" s="228" t="s">
        <v>439</v>
      </c>
      <c r="E59" s="229" t="s">
        <v>440</v>
      </c>
      <c r="F59" s="229" t="s">
        <v>441</v>
      </c>
      <c r="G59" s="229" t="s">
        <v>442</v>
      </c>
      <c r="H59" s="228" t="s">
        <v>142</v>
      </c>
      <c r="I59" s="228">
        <v>44087</v>
      </c>
      <c r="J59" s="230" t="s">
        <v>443</v>
      </c>
      <c r="K59" s="228"/>
      <c r="L59" s="228">
        <v>5</v>
      </c>
      <c r="M59" s="228">
        <v>10</v>
      </c>
      <c r="N59" s="228">
        <v>5</v>
      </c>
      <c r="O59" s="228">
        <f t="shared" si="0"/>
        <v>20</v>
      </c>
      <c r="P59" s="240"/>
      <c r="Q59" s="239" t="str">
        <f t="shared" si="1"/>
        <v/>
      </c>
      <c r="R59" s="240">
        <v>1</v>
      </c>
    </row>
    <row r="60" spans="1:18" ht="15.6" x14ac:dyDescent="0.3">
      <c r="A60" s="233" t="s">
        <v>1341</v>
      </c>
      <c r="B60" s="229" t="s">
        <v>177</v>
      </c>
      <c r="C60" s="229"/>
      <c r="D60" s="228" t="s">
        <v>444</v>
      </c>
      <c r="E60" s="229" t="s">
        <v>445</v>
      </c>
      <c r="F60" s="229" t="s">
        <v>446</v>
      </c>
      <c r="G60" s="229" t="s">
        <v>447</v>
      </c>
      <c r="H60" s="228" t="s">
        <v>142</v>
      </c>
      <c r="I60" s="228">
        <v>43953</v>
      </c>
      <c r="J60" s="230" t="s">
        <v>448</v>
      </c>
      <c r="K60" s="228"/>
      <c r="L60" s="228">
        <v>5</v>
      </c>
      <c r="M60" s="228"/>
      <c r="N60" s="228">
        <v>5</v>
      </c>
      <c r="O60" s="228">
        <f t="shared" si="0"/>
        <v>10</v>
      </c>
      <c r="P60" s="240"/>
      <c r="Q60" s="239" t="str">
        <f t="shared" si="1"/>
        <v/>
      </c>
      <c r="R60" s="240">
        <v>1</v>
      </c>
    </row>
    <row r="61" spans="1:18" ht="15.6" x14ac:dyDescent="0.3">
      <c r="A61" s="233" t="s">
        <v>1341</v>
      </c>
      <c r="B61" s="229" t="s">
        <v>177</v>
      </c>
      <c r="C61" s="229"/>
      <c r="D61" s="228" t="s">
        <v>449</v>
      </c>
      <c r="E61" s="229" t="s">
        <v>450</v>
      </c>
      <c r="F61" s="229" t="s">
        <v>451</v>
      </c>
      <c r="G61" s="229" t="s">
        <v>452</v>
      </c>
      <c r="H61" s="228" t="s">
        <v>142</v>
      </c>
      <c r="I61" s="228">
        <v>44502</v>
      </c>
      <c r="J61" s="230" t="s">
        <v>453</v>
      </c>
      <c r="K61" s="228"/>
      <c r="L61" s="228">
        <v>5</v>
      </c>
      <c r="M61" s="228">
        <v>5</v>
      </c>
      <c r="N61" s="228">
        <v>5</v>
      </c>
      <c r="O61" s="228">
        <f t="shared" si="0"/>
        <v>15</v>
      </c>
      <c r="P61" s="240"/>
      <c r="Q61" s="239" t="str">
        <f t="shared" si="1"/>
        <v/>
      </c>
      <c r="R61" s="240">
        <v>1</v>
      </c>
    </row>
    <row r="62" spans="1:18" ht="15.6" x14ac:dyDescent="0.3">
      <c r="A62" s="233" t="s">
        <v>1341</v>
      </c>
      <c r="B62" s="229" t="s">
        <v>177</v>
      </c>
      <c r="C62" s="229"/>
      <c r="D62" s="228" t="s">
        <v>454</v>
      </c>
      <c r="E62" s="229" t="s">
        <v>455</v>
      </c>
      <c r="F62" s="229" t="s">
        <v>456</v>
      </c>
      <c r="G62" s="229" t="s">
        <v>457</v>
      </c>
      <c r="H62" s="228" t="s">
        <v>142</v>
      </c>
      <c r="I62" s="228">
        <v>44906</v>
      </c>
      <c r="J62" s="230" t="s">
        <v>458</v>
      </c>
      <c r="K62" s="228"/>
      <c r="L62" s="228"/>
      <c r="M62" s="228"/>
      <c r="N62" s="228">
        <v>5</v>
      </c>
      <c r="O62" s="228">
        <f t="shared" si="0"/>
        <v>5</v>
      </c>
      <c r="P62" s="240"/>
      <c r="Q62" s="239" t="str">
        <f t="shared" si="1"/>
        <v/>
      </c>
      <c r="R62" s="240">
        <v>1</v>
      </c>
    </row>
    <row r="63" spans="1:18" ht="15.6" x14ac:dyDescent="0.3">
      <c r="A63" s="233" t="s">
        <v>1341</v>
      </c>
      <c r="B63" s="229" t="s">
        <v>177</v>
      </c>
      <c r="C63" s="229"/>
      <c r="D63" s="228" t="s">
        <v>459</v>
      </c>
      <c r="E63" s="229" t="s">
        <v>460</v>
      </c>
      <c r="F63" s="229" t="s">
        <v>461</v>
      </c>
      <c r="G63" s="229" t="s">
        <v>462</v>
      </c>
      <c r="H63" s="228" t="s">
        <v>142</v>
      </c>
      <c r="I63" s="228">
        <v>44646</v>
      </c>
      <c r="J63" s="230" t="s">
        <v>463</v>
      </c>
      <c r="K63" s="228"/>
      <c r="L63" s="228"/>
      <c r="M63" s="228"/>
      <c r="N63" s="228">
        <v>5</v>
      </c>
      <c r="O63" s="228">
        <f t="shared" si="0"/>
        <v>5</v>
      </c>
      <c r="P63" s="240"/>
      <c r="Q63" s="239" t="str">
        <f t="shared" si="1"/>
        <v/>
      </c>
      <c r="R63" s="240">
        <v>1</v>
      </c>
    </row>
    <row r="64" spans="1:18" ht="15.6" x14ac:dyDescent="0.3">
      <c r="A64" s="233" t="s">
        <v>1341</v>
      </c>
      <c r="B64" s="229" t="s">
        <v>177</v>
      </c>
      <c r="C64" s="229"/>
      <c r="D64" s="228" t="s">
        <v>464</v>
      </c>
      <c r="E64" s="229" t="s">
        <v>465</v>
      </c>
      <c r="F64" s="229" t="s">
        <v>466</v>
      </c>
      <c r="G64" s="229" t="s">
        <v>467</v>
      </c>
      <c r="H64" s="228" t="s">
        <v>142</v>
      </c>
      <c r="I64" s="228">
        <v>44281</v>
      </c>
      <c r="J64" s="230" t="s">
        <v>468</v>
      </c>
      <c r="K64" s="228"/>
      <c r="L64" s="228"/>
      <c r="M64" s="228"/>
      <c r="N64" s="228">
        <v>5</v>
      </c>
      <c r="O64" s="228">
        <f t="shared" si="0"/>
        <v>5</v>
      </c>
      <c r="P64" s="240"/>
      <c r="Q64" s="239" t="str">
        <f t="shared" si="1"/>
        <v/>
      </c>
      <c r="R64" s="240">
        <v>1</v>
      </c>
    </row>
    <row r="65" spans="1:18" ht="15.6" x14ac:dyDescent="0.3">
      <c r="A65" s="233" t="s">
        <v>1341</v>
      </c>
      <c r="B65" s="229" t="s">
        <v>177</v>
      </c>
      <c r="C65" s="229"/>
      <c r="D65" s="228" t="s">
        <v>469</v>
      </c>
      <c r="E65" s="229" t="s">
        <v>470</v>
      </c>
      <c r="F65" s="229" t="s">
        <v>471</v>
      </c>
      <c r="G65" s="229" t="s">
        <v>472</v>
      </c>
      <c r="H65" s="228" t="s">
        <v>142</v>
      </c>
      <c r="I65" s="228">
        <v>45804</v>
      </c>
      <c r="J65" s="230" t="s">
        <v>473</v>
      </c>
      <c r="K65" s="228"/>
      <c r="L65" s="228"/>
      <c r="M65" s="228"/>
      <c r="N65" s="228">
        <v>5</v>
      </c>
      <c r="O65" s="228">
        <f t="shared" si="0"/>
        <v>5</v>
      </c>
      <c r="P65" s="240"/>
      <c r="Q65" s="239" t="str">
        <f t="shared" si="1"/>
        <v/>
      </c>
      <c r="R65" s="240">
        <v>1</v>
      </c>
    </row>
    <row r="66" spans="1:18" ht="15.6" x14ac:dyDescent="0.3">
      <c r="A66" s="233" t="s">
        <v>1341</v>
      </c>
      <c r="B66" s="229" t="s">
        <v>177</v>
      </c>
      <c r="C66" s="229"/>
      <c r="D66" s="228" t="s">
        <v>474</v>
      </c>
      <c r="E66" s="229" t="s">
        <v>475</v>
      </c>
      <c r="F66" s="229" t="s">
        <v>476</v>
      </c>
      <c r="G66" s="229" t="s">
        <v>477</v>
      </c>
      <c r="H66" s="228" t="s">
        <v>142</v>
      </c>
      <c r="I66" s="228">
        <v>43607</v>
      </c>
      <c r="J66" s="230" t="s">
        <v>478</v>
      </c>
      <c r="K66" s="228"/>
      <c r="L66" s="228"/>
      <c r="M66" s="228"/>
      <c r="N66" s="228">
        <v>5</v>
      </c>
      <c r="O66" s="228">
        <f t="shared" si="0"/>
        <v>5</v>
      </c>
      <c r="P66" s="240"/>
      <c r="Q66" s="239" t="str">
        <f t="shared" si="1"/>
        <v/>
      </c>
      <c r="R66" s="240">
        <v>1</v>
      </c>
    </row>
    <row r="67" spans="1:18" ht="15.6" x14ac:dyDescent="0.3">
      <c r="A67" s="233" t="s">
        <v>1341</v>
      </c>
      <c r="B67" s="229" t="s">
        <v>177</v>
      </c>
      <c r="C67" s="229"/>
      <c r="D67" s="228" t="s">
        <v>479</v>
      </c>
      <c r="E67" s="229" t="s">
        <v>480</v>
      </c>
      <c r="F67" s="229" t="s">
        <v>481</v>
      </c>
      <c r="G67" s="229" t="s">
        <v>482</v>
      </c>
      <c r="H67" s="228" t="s">
        <v>142</v>
      </c>
      <c r="I67" s="228">
        <v>44135</v>
      </c>
      <c r="J67" s="230" t="s">
        <v>483</v>
      </c>
      <c r="K67" s="228"/>
      <c r="L67" s="228"/>
      <c r="M67" s="228"/>
      <c r="N67" s="228">
        <v>5</v>
      </c>
      <c r="O67" s="228">
        <f t="shared" ref="O67:O130" si="2">SUM(K67:N67)</f>
        <v>5</v>
      </c>
      <c r="P67" s="240"/>
      <c r="Q67" s="239" t="str">
        <f t="shared" ref="Q67:Q130" si="3">IF(P67&gt;0,1,"")</f>
        <v/>
      </c>
      <c r="R67" s="240">
        <v>1</v>
      </c>
    </row>
    <row r="68" spans="1:18" ht="15.6" x14ac:dyDescent="0.3">
      <c r="A68" s="233" t="s">
        <v>1341</v>
      </c>
      <c r="B68" s="229" t="s">
        <v>177</v>
      </c>
      <c r="C68" s="229" t="s">
        <v>484</v>
      </c>
      <c r="D68" s="228" t="s">
        <v>485</v>
      </c>
      <c r="E68" s="229" t="s">
        <v>486</v>
      </c>
      <c r="F68" s="229" t="s">
        <v>487</v>
      </c>
      <c r="G68" s="229" t="s">
        <v>488</v>
      </c>
      <c r="H68" s="228" t="s">
        <v>401</v>
      </c>
      <c r="I68" s="228">
        <v>47012</v>
      </c>
      <c r="J68" s="230" t="s">
        <v>489</v>
      </c>
      <c r="K68" s="228"/>
      <c r="L68" s="228"/>
      <c r="M68" s="228"/>
      <c r="N68" s="228">
        <v>5</v>
      </c>
      <c r="O68" s="228">
        <f t="shared" si="2"/>
        <v>5</v>
      </c>
      <c r="P68" s="240"/>
      <c r="Q68" s="239" t="str">
        <f t="shared" si="3"/>
        <v/>
      </c>
      <c r="R68" s="240">
        <v>1</v>
      </c>
    </row>
    <row r="69" spans="1:18" ht="15.6" x14ac:dyDescent="0.3">
      <c r="A69" s="233" t="s">
        <v>1341</v>
      </c>
      <c r="B69" s="229" t="s">
        <v>177</v>
      </c>
      <c r="C69" s="229"/>
      <c r="D69" s="228" t="s">
        <v>490</v>
      </c>
      <c r="E69" s="229" t="s">
        <v>491</v>
      </c>
      <c r="F69" s="229" t="s">
        <v>492</v>
      </c>
      <c r="G69" s="229" t="s">
        <v>493</v>
      </c>
      <c r="H69" s="228" t="s">
        <v>494</v>
      </c>
      <c r="I69" s="228">
        <v>41018</v>
      </c>
      <c r="J69" s="230" t="s">
        <v>495</v>
      </c>
      <c r="K69" s="228">
        <v>5</v>
      </c>
      <c r="L69" s="228">
        <v>5</v>
      </c>
      <c r="M69" s="228">
        <v>5</v>
      </c>
      <c r="N69" s="228">
        <v>5</v>
      </c>
      <c r="O69" s="228">
        <f t="shared" si="2"/>
        <v>20</v>
      </c>
      <c r="P69" s="240"/>
      <c r="Q69" s="239" t="str">
        <f t="shared" si="3"/>
        <v/>
      </c>
      <c r="R69" s="240">
        <v>1</v>
      </c>
    </row>
    <row r="70" spans="1:18" ht="15.6" x14ac:dyDescent="0.3">
      <c r="A70" s="233" t="s">
        <v>1341</v>
      </c>
      <c r="B70" s="229" t="s">
        <v>177</v>
      </c>
      <c r="C70" s="229"/>
      <c r="D70" s="228" t="s">
        <v>496</v>
      </c>
      <c r="E70" s="229" t="s">
        <v>497</v>
      </c>
      <c r="F70" s="229" t="s">
        <v>498</v>
      </c>
      <c r="G70" s="229" t="s">
        <v>499</v>
      </c>
      <c r="H70" s="228" t="s">
        <v>142</v>
      </c>
      <c r="I70" s="228">
        <v>45237</v>
      </c>
      <c r="J70" s="230" t="s">
        <v>500</v>
      </c>
      <c r="K70" s="228"/>
      <c r="L70" s="228">
        <v>5</v>
      </c>
      <c r="M70" s="228"/>
      <c r="N70" s="228">
        <v>5</v>
      </c>
      <c r="O70" s="228">
        <f t="shared" si="2"/>
        <v>10</v>
      </c>
      <c r="P70" s="240"/>
      <c r="Q70" s="239" t="str">
        <f t="shared" si="3"/>
        <v/>
      </c>
      <c r="R70" s="240">
        <v>1</v>
      </c>
    </row>
    <row r="71" spans="1:18" ht="15.6" x14ac:dyDescent="0.3">
      <c r="A71" s="233" t="s">
        <v>1341</v>
      </c>
      <c r="B71" s="229" t="s">
        <v>177</v>
      </c>
      <c r="C71" s="229"/>
      <c r="D71" s="228" t="s">
        <v>501</v>
      </c>
      <c r="E71" s="229" t="s">
        <v>502</v>
      </c>
      <c r="F71" s="229" t="s">
        <v>503</v>
      </c>
      <c r="G71" s="229" t="s">
        <v>504</v>
      </c>
      <c r="H71" s="228" t="s">
        <v>142</v>
      </c>
      <c r="I71" s="228">
        <v>45324</v>
      </c>
      <c r="J71" s="230" t="s">
        <v>505</v>
      </c>
      <c r="K71" s="228">
        <v>5</v>
      </c>
      <c r="L71" s="228">
        <v>5</v>
      </c>
      <c r="M71" s="228">
        <v>5</v>
      </c>
      <c r="N71" s="228">
        <v>5</v>
      </c>
      <c r="O71" s="228">
        <f t="shared" si="2"/>
        <v>20</v>
      </c>
      <c r="P71" s="240"/>
      <c r="Q71" s="239" t="str">
        <f t="shared" si="3"/>
        <v/>
      </c>
      <c r="R71" s="240">
        <v>1</v>
      </c>
    </row>
    <row r="72" spans="1:18" ht="15.6" x14ac:dyDescent="0.3">
      <c r="A72" s="233" t="s">
        <v>1341</v>
      </c>
      <c r="B72" s="229" t="s">
        <v>177</v>
      </c>
      <c r="C72" s="229" t="s">
        <v>506</v>
      </c>
      <c r="D72" s="228" t="s">
        <v>507</v>
      </c>
      <c r="E72" s="229" t="s">
        <v>508</v>
      </c>
      <c r="F72" s="229" t="s">
        <v>509</v>
      </c>
      <c r="G72" s="229" t="s">
        <v>510</v>
      </c>
      <c r="H72" s="228" t="s">
        <v>511</v>
      </c>
      <c r="I72" s="228">
        <v>48858</v>
      </c>
      <c r="J72" s="230" t="s">
        <v>512</v>
      </c>
      <c r="K72" s="228"/>
      <c r="L72" s="228"/>
      <c r="M72" s="228"/>
      <c r="N72" s="228">
        <v>5</v>
      </c>
      <c r="O72" s="228">
        <f t="shared" si="2"/>
        <v>5</v>
      </c>
      <c r="P72" s="240"/>
      <c r="Q72" s="239" t="str">
        <f t="shared" si="3"/>
        <v/>
      </c>
      <c r="R72" s="240">
        <v>1</v>
      </c>
    </row>
    <row r="73" spans="1:18" ht="15.6" x14ac:dyDescent="0.3">
      <c r="A73" s="233" t="s">
        <v>1341</v>
      </c>
      <c r="B73" s="229" t="s">
        <v>177</v>
      </c>
      <c r="C73" s="229"/>
      <c r="D73" s="228" t="s">
        <v>513</v>
      </c>
      <c r="E73" s="229" t="s">
        <v>514</v>
      </c>
      <c r="F73" s="229" t="s">
        <v>515</v>
      </c>
      <c r="G73" s="229" t="s">
        <v>516</v>
      </c>
      <c r="H73" s="228" t="s">
        <v>511</v>
      </c>
      <c r="I73" s="228">
        <v>48661</v>
      </c>
      <c r="J73" s="230" t="s">
        <v>517</v>
      </c>
      <c r="K73" s="228"/>
      <c r="L73" s="228"/>
      <c r="M73" s="228"/>
      <c r="N73" s="228">
        <v>5</v>
      </c>
      <c r="O73" s="228">
        <f t="shared" si="2"/>
        <v>5</v>
      </c>
      <c r="P73" s="240"/>
      <c r="Q73" s="239" t="str">
        <f t="shared" si="3"/>
        <v/>
      </c>
      <c r="R73" s="240">
        <v>1</v>
      </c>
    </row>
    <row r="74" spans="1:18" ht="15.6" x14ac:dyDescent="0.3">
      <c r="A74" s="233" t="s">
        <v>1341</v>
      </c>
      <c r="B74" s="229" t="s">
        <v>177</v>
      </c>
      <c r="C74" s="229"/>
      <c r="D74" s="228" t="s">
        <v>518</v>
      </c>
      <c r="E74" s="229" t="s">
        <v>519</v>
      </c>
      <c r="F74" s="229" t="s">
        <v>520</v>
      </c>
      <c r="G74" s="229" t="s">
        <v>521</v>
      </c>
      <c r="H74" s="228" t="s">
        <v>511</v>
      </c>
      <c r="I74" s="228">
        <v>49753</v>
      </c>
      <c r="J74" s="230" t="s">
        <v>522</v>
      </c>
      <c r="K74" s="228"/>
      <c r="L74" s="228"/>
      <c r="M74" s="228"/>
      <c r="N74" s="228">
        <v>5</v>
      </c>
      <c r="O74" s="228">
        <f t="shared" si="2"/>
        <v>5</v>
      </c>
      <c r="P74" s="240"/>
      <c r="Q74" s="239" t="str">
        <f t="shared" si="3"/>
        <v/>
      </c>
      <c r="R74" s="240">
        <v>1</v>
      </c>
    </row>
    <row r="75" spans="1:18" ht="15.6" x14ac:dyDescent="0.3">
      <c r="A75" s="233" t="s">
        <v>1341</v>
      </c>
      <c r="B75" s="229" t="s">
        <v>177</v>
      </c>
      <c r="C75" s="229"/>
      <c r="D75" s="228" t="s">
        <v>523</v>
      </c>
      <c r="E75" s="229" t="s">
        <v>524</v>
      </c>
      <c r="F75" s="229" t="s">
        <v>525</v>
      </c>
      <c r="G75" s="229" t="s">
        <v>526</v>
      </c>
      <c r="H75" s="228" t="s">
        <v>511</v>
      </c>
      <c r="I75" s="228">
        <v>49512</v>
      </c>
      <c r="J75" s="230" t="s">
        <v>527</v>
      </c>
      <c r="K75" s="228"/>
      <c r="L75" s="228"/>
      <c r="M75" s="228"/>
      <c r="N75" s="228">
        <v>5</v>
      </c>
      <c r="O75" s="228">
        <f t="shared" si="2"/>
        <v>5</v>
      </c>
      <c r="P75" s="240"/>
      <c r="Q75" s="239" t="str">
        <f t="shared" si="3"/>
        <v/>
      </c>
      <c r="R75" s="240">
        <v>1</v>
      </c>
    </row>
    <row r="76" spans="1:18" ht="15.6" x14ac:dyDescent="0.3">
      <c r="A76" s="233" t="s">
        <v>1341</v>
      </c>
      <c r="B76" s="229" t="s">
        <v>177</v>
      </c>
      <c r="C76" s="229"/>
      <c r="D76" s="228" t="s">
        <v>528</v>
      </c>
      <c r="E76" s="229" t="s">
        <v>529</v>
      </c>
      <c r="F76" s="229" t="s">
        <v>530</v>
      </c>
      <c r="G76" s="229" t="s">
        <v>531</v>
      </c>
      <c r="H76" s="228" t="s">
        <v>511</v>
      </c>
      <c r="I76" s="228">
        <v>49441</v>
      </c>
      <c r="J76" s="230" t="s">
        <v>532</v>
      </c>
      <c r="K76" s="228"/>
      <c r="L76" s="228"/>
      <c r="M76" s="228"/>
      <c r="N76" s="228">
        <v>5</v>
      </c>
      <c r="O76" s="228">
        <f t="shared" si="2"/>
        <v>5</v>
      </c>
      <c r="P76" s="240"/>
      <c r="Q76" s="239" t="str">
        <f t="shared" si="3"/>
        <v/>
      </c>
      <c r="R76" s="240">
        <v>1</v>
      </c>
    </row>
    <row r="77" spans="1:18" ht="15.6" x14ac:dyDescent="0.3">
      <c r="A77" s="233" t="s">
        <v>1341</v>
      </c>
      <c r="B77" s="229" t="s">
        <v>177</v>
      </c>
      <c r="C77" s="229"/>
      <c r="D77" s="228" t="s">
        <v>533</v>
      </c>
      <c r="E77" s="229" t="s">
        <v>534</v>
      </c>
      <c r="F77" s="229" t="s">
        <v>535</v>
      </c>
      <c r="G77" s="229" t="s">
        <v>536</v>
      </c>
      <c r="H77" s="228" t="s">
        <v>511</v>
      </c>
      <c r="I77" s="228">
        <v>49022</v>
      </c>
      <c r="J77" s="230" t="s">
        <v>537</v>
      </c>
      <c r="K77" s="228"/>
      <c r="L77" s="228"/>
      <c r="M77" s="228"/>
      <c r="N77" s="228">
        <v>5</v>
      </c>
      <c r="O77" s="228">
        <f t="shared" si="2"/>
        <v>5</v>
      </c>
      <c r="P77" s="240"/>
      <c r="Q77" s="239" t="str">
        <f t="shared" si="3"/>
        <v/>
      </c>
      <c r="R77" s="240">
        <v>1</v>
      </c>
    </row>
    <row r="78" spans="1:18" ht="15.6" x14ac:dyDescent="0.3">
      <c r="A78" s="233" t="s">
        <v>1341</v>
      </c>
      <c r="B78" s="229" t="s">
        <v>177</v>
      </c>
      <c r="C78" s="229"/>
      <c r="D78" s="228" t="s">
        <v>538</v>
      </c>
      <c r="E78" s="229" t="s">
        <v>539</v>
      </c>
      <c r="F78" s="229" t="s">
        <v>540</v>
      </c>
      <c r="G78" s="229" t="s">
        <v>541</v>
      </c>
      <c r="H78" s="228" t="s">
        <v>511</v>
      </c>
      <c r="I78" s="228">
        <v>49001</v>
      </c>
      <c r="J78" s="230" t="s">
        <v>542</v>
      </c>
      <c r="K78" s="228"/>
      <c r="L78" s="228"/>
      <c r="M78" s="228"/>
      <c r="N78" s="228">
        <v>5</v>
      </c>
      <c r="O78" s="228">
        <f t="shared" si="2"/>
        <v>5</v>
      </c>
      <c r="P78" s="240"/>
      <c r="Q78" s="239" t="str">
        <f t="shared" si="3"/>
        <v/>
      </c>
      <c r="R78" s="240">
        <v>1</v>
      </c>
    </row>
    <row r="79" spans="1:18" ht="15.6" x14ac:dyDescent="0.3">
      <c r="A79" s="233" t="s">
        <v>1341</v>
      </c>
      <c r="B79" s="229" t="s">
        <v>177</v>
      </c>
      <c r="C79" s="229"/>
      <c r="D79" s="228" t="s">
        <v>543</v>
      </c>
      <c r="E79" s="229" t="s">
        <v>544</v>
      </c>
      <c r="F79" s="229" t="s">
        <v>545</v>
      </c>
      <c r="G79" s="229" t="s">
        <v>546</v>
      </c>
      <c r="H79" s="228" t="s">
        <v>511</v>
      </c>
      <c r="I79" s="228">
        <v>49036</v>
      </c>
      <c r="J79" s="230" t="s">
        <v>547</v>
      </c>
      <c r="K79" s="228"/>
      <c r="L79" s="228"/>
      <c r="M79" s="228"/>
      <c r="N79" s="228">
        <v>5</v>
      </c>
      <c r="O79" s="228">
        <f t="shared" si="2"/>
        <v>5</v>
      </c>
      <c r="P79" s="240"/>
      <c r="Q79" s="239" t="str">
        <f t="shared" si="3"/>
        <v/>
      </c>
      <c r="R79" s="240">
        <v>1</v>
      </c>
    </row>
    <row r="80" spans="1:18" ht="15.6" x14ac:dyDescent="0.3">
      <c r="A80" s="233" t="s">
        <v>1341</v>
      </c>
      <c r="B80" s="229" t="s">
        <v>177</v>
      </c>
      <c r="C80" s="229"/>
      <c r="D80" s="228" t="s">
        <v>548</v>
      </c>
      <c r="E80" s="229" t="s">
        <v>549</v>
      </c>
      <c r="F80" s="229" t="s">
        <v>550</v>
      </c>
      <c r="G80" s="229" t="s">
        <v>551</v>
      </c>
      <c r="H80" s="228" t="s">
        <v>511</v>
      </c>
      <c r="I80" s="228">
        <v>49685</v>
      </c>
      <c r="J80" s="230" t="s">
        <v>552</v>
      </c>
      <c r="K80" s="228"/>
      <c r="L80" s="228"/>
      <c r="M80" s="228"/>
      <c r="N80" s="228">
        <v>5</v>
      </c>
      <c r="O80" s="228">
        <f t="shared" si="2"/>
        <v>5</v>
      </c>
      <c r="P80" s="240"/>
      <c r="Q80" s="239" t="str">
        <f t="shared" si="3"/>
        <v/>
      </c>
      <c r="R80" s="240">
        <v>1</v>
      </c>
    </row>
    <row r="81" spans="1:18" ht="15.6" x14ac:dyDescent="0.3">
      <c r="A81" s="233" t="s">
        <v>1341</v>
      </c>
      <c r="B81" s="229" t="s">
        <v>177</v>
      </c>
      <c r="C81" s="229"/>
      <c r="D81" s="228" t="s">
        <v>553</v>
      </c>
      <c r="E81" s="229" t="s">
        <v>554</v>
      </c>
      <c r="F81" s="229" t="s">
        <v>555</v>
      </c>
      <c r="G81" s="229" t="s">
        <v>556</v>
      </c>
      <c r="H81" s="228" t="s">
        <v>511</v>
      </c>
      <c r="I81" s="228">
        <v>49740</v>
      </c>
      <c r="J81" s="230" t="s">
        <v>557</v>
      </c>
      <c r="K81" s="228">
        <v>2</v>
      </c>
      <c r="L81" s="228">
        <v>2</v>
      </c>
      <c r="M81" s="228">
        <v>1</v>
      </c>
      <c r="N81" s="228">
        <v>5</v>
      </c>
      <c r="O81" s="228">
        <f t="shared" si="2"/>
        <v>10</v>
      </c>
      <c r="P81" s="240"/>
      <c r="Q81" s="239" t="str">
        <f t="shared" si="3"/>
        <v/>
      </c>
      <c r="R81" s="240">
        <v>1</v>
      </c>
    </row>
    <row r="82" spans="1:18" ht="15.6" x14ac:dyDescent="0.3">
      <c r="A82" s="233" t="s">
        <v>1341</v>
      </c>
      <c r="B82" s="229" t="s">
        <v>177</v>
      </c>
      <c r="C82" s="229" t="s">
        <v>558</v>
      </c>
      <c r="D82" s="228" t="s">
        <v>559</v>
      </c>
      <c r="E82" s="229" t="s">
        <v>560</v>
      </c>
      <c r="F82" s="229" t="s">
        <v>561</v>
      </c>
      <c r="G82" s="229" t="s">
        <v>562</v>
      </c>
      <c r="H82" s="228" t="s">
        <v>511</v>
      </c>
      <c r="I82" s="228">
        <v>48601</v>
      </c>
      <c r="J82" s="230" t="s">
        <v>563</v>
      </c>
      <c r="K82" s="228"/>
      <c r="L82" s="228"/>
      <c r="M82" s="228"/>
      <c r="N82" s="228">
        <v>5</v>
      </c>
      <c r="O82" s="228">
        <f t="shared" si="2"/>
        <v>5</v>
      </c>
      <c r="P82" s="240"/>
      <c r="Q82" s="239" t="str">
        <f t="shared" si="3"/>
        <v/>
      </c>
      <c r="R82" s="240">
        <v>1</v>
      </c>
    </row>
    <row r="83" spans="1:18" ht="15.6" x14ac:dyDescent="0.3">
      <c r="A83" s="233" t="s">
        <v>1341</v>
      </c>
      <c r="B83" s="229" t="s">
        <v>177</v>
      </c>
      <c r="C83" s="229"/>
      <c r="D83" s="228" t="s">
        <v>564</v>
      </c>
      <c r="E83" s="229" t="s">
        <v>565</v>
      </c>
      <c r="F83" s="229" t="s">
        <v>566</v>
      </c>
      <c r="G83" s="229" t="s">
        <v>567</v>
      </c>
      <c r="H83" s="228" t="s">
        <v>511</v>
      </c>
      <c r="I83" s="228">
        <v>48906</v>
      </c>
      <c r="J83" s="230" t="s">
        <v>568</v>
      </c>
      <c r="K83" s="228"/>
      <c r="L83" s="228"/>
      <c r="M83" s="228"/>
      <c r="N83" s="228">
        <v>5</v>
      </c>
      <c r="O83" s="228">
        <f t="shared" si="2"/>
        <v>5</v>
      </c>
      <c r="P83" s="240"/>
      <c r="Q83" s="239" t="str">
        <f t="shared" si="3"/>
        <v/>
      </c>
      <c r="R83" s="240">
        <v>1</v>
      </c>
    </row>
    <row r="84" spans="1:18" ht="15.6" x14ac:dyDescent="0.3">
      <c r="A84" s="233" t="s">
        <v>1341</v>
      </c>
      <c r="B84" s="229" t="s">
        <v>177</v>
      </c>
      <c r="C84" s="229"/>
      <c r="D84" s="228" t="s">
        <v>569</v>
      </c>
      <c r="E84" s="229" t="s">
        <v>570</v>
      </c>
      <c r="F84" s="229" t="s">
        <v>571</v>
      </c>
      <c r="G84" s="229" t="s">
        <v>572</v>
      </c>
      <c r="H84" s="228" t="s">
        <v>511</v>
      </c>
      <c r="I84" s="228">
        <v>48074</v>
      </c>
      <c r="J84" s="230" t="s">
        <v>573</v>
      </c>
      <c r="K84" s="228">
        <v>5</v>
      </c>
      <c r="L84" s="228"/>
      <c r="M84" s="228"/>
      <c r="N84" s="228">
        <v>5</v>
      </c>
      <c r="O84" s="228">
        <f t="shared" si="2"/>
        <v>10</v>
      </c>
      <c r="P84" s="240"/>
      <c r="Q84" s="239" t="str">
        <f t="shared" si="3"/>
        <v/>
      </c>
      <c r="R84" s="240">
        <v>1</v>
      </c>
    </row>
    <row r="85" spans="1:18" ht="15.6" x14ac:dyDescent="0.3">
      <c r="A85" s="233" t="s">
        <v>1341</v>
      </c>
      <c r="B85" s="229" t="s">
        <v>177</v>
      </c>
      <c r="C85" s="229"/>
      <c r="D85" s="228" t="s">
        <v>574</v>
      </c>
      <c r="E85" s="229" t="s">
        <v>575</v>
      </c>
      <c r="F85" s="229" t="s">
        <v>576</v>
      </c>
      <c r="G85" s="229" t="s">
        <v>577</v>
      </c>
      <c r="H85" s="228" t="s">
        <v>511</v>
      </c>
      <c r="I85" s="228">
        <v>48342</v>
      </c>
      <c r="J85" s="230" t="s">
        <v>578</v>
      </c>
      <c r="K85" s="228">
        <v>4</v>
      </c>
      <c r="L85" s="228"/>
      <c r="M85" s="228"/>
      <c r="N85" s="228">
        <v>5</v>
      </c>
      <c r="O85" s="228">
        <f t="shared" si="2"/>
        <v>9</v>
      </c>
      <c r="P85" s="240"/>
      <c r="Q85" s="239" t="str">
        <f t="shared" si="3"/>
        <v/>
      </c>
      <c r="R85" s="240">
        <v>1</v>
      </c>
    </row>
    <row r="86" spans="1:18" ht="15.6" x14ac:dyDescent="0.3">
      <c r="A86" s="233" t="s">
        <v>1341</v>
      </c>
      <c r="B86" s="229" t="s">
        <v>177</v>
      </c>
      <c r="C86" s="229"/>
      <c r="D86" s="228" t="s">
        <v>579</v>
      </c>
      <c r="E86" s="229" t="s">
        <v>580</v>
      </c>
      <c r="F86" s="229" t="s">
        <v>581</v>
      </c>
      <c r="G86" s="229" t="s">
        <v>582</v>
      </c>
      <c r="H86" s="228" t="s">
        <v>511</v>
      </c>
      <c r="I86" s="228">
        <v>48207</v>
      </c>
      <c r="J86" s="230" t="s">
        <v>583</v>
      </c>
      <c r="K86" s="228">
        <v>6</v>
      </c>
      <c r="L86" s="228"/>
      <c r="M86" s="228"/>
      <c r="N86" s="228">
        <v>5</v>
      </c>
      <c r="O86" s="228">
        <f t="shared" si="2"/>
        <v>11</v>
      </c>
      <c r="P86" s="240"/>
      <c r="Q86" s="239" t="str">
        <f t="shared" si="3"/>
        <v/>
      </c>
      <c r="R86" s="240">
        <v>1</v>
      </c>
    </row>
    <row r="87" spans="1:18" ht="15.6" x14ac:dyDescent="0.3">
      <c r="A87" s="233" t="s">
        <v>1341</v>
      </c>
      <c r="B87" s="229" t="s">
        <v>177</v>
      </c>
      <c r="C87" s="229"/>
      <c r="D87" s="228" t="s">
        <v>584</v>
      </c>
      <c r="E87" s="229" t="s">
        <v>585</v>
      </c>
      <c r="F87" s="229" t="s">
        <v>586</v>
      </c>
      <c r="G87" s="229" t="s">
        <v>587</v>
      </c>
      <c r="H87" s="228" t="s">
        <v>511</v>
      </c>
      <c r="I87" s="228">
        <v>48160</v>
      </c>
      <c r="J87" s="230" t="s">
        <v>588</v>
      </c>
      <c r="K87" s="228">
        <v>1</v>
      </c>
      <c r="L87" s="228"/>
      <c r="M87" s="228"/>
      <c r="N87" s="228">
        <v>5</v>
      </c>
      <c r="O87" s="228">
        <f t="shared" si="2"/>
        <v>6</v>
      </c>
      <c r="P87" s="240"/>
      <c r="Q87" s="239" t="str">
        <f t="shared" si="3"/>
        <v/>
      </c>
      <c r="R87" s="240">
        <v>1</v>
      </c>
    </row>
    <row r="88" spans="1:18" ht="15.6" x14ac:dyDescent="0.3">
      <c r="A88" s="233" t="s">
        <v>1341</v>
      </c>
      <c r="B88" s="229" t="s">
        <v>177</v>
      </c>
      <c r="C88" s="229"/>
      <c r="D88" s="228" t="s">
        <v>589</v>
      </c>
      <c r="E88" s="229" t="s">
        <v>590</v>
      </c>
      <c r="F88" s="229" t="s">
        <v>591</v>
      </c>
      <c r="G88" s="229" t="s">
        <v>592</v>
      </c>
      <c r="H88" s="228" t="s">
        <v>511</v>
      </c>
      <c r="I88" s="228">
        <v>48843</v>
      </c>
      <c r="J88" s="230" t="s">
        <v>593</v>
      </c>
      <c r="K88" s="228">
        <v>14</v>
      </c>
      <c r="L88" s="228"/>
      <c r="M88" s="228"/>
      <c r="N88" s="228">
        <v>5</v>
      </c>
      <c r="O88" s="228">
        <f t="shared" si="2"/>
        <v>19</v>
      </c>
      <c r="P88" s="240"/>
      <c r="Q88" s="239" t="str">
        <f t="shared" si="3"/>
        <v/>
      </c>
      <c r="R88" s="240">
        <v>1</v>
      </c>
    </row>
    <row r="89" spans="1:18" ht="15.6" x14ac:dyDescent="0.3">
      <c r="A89" s="233" t="s">
        <v>1341</v>
      </c>
      <c r="B89" s="229" t="s">
        <v>177</v>
      </c>
      <c r="C89" s="229"/>
      <c r="D89" s="228" t="s">
        <v>594</v>
      </c>
      <c r="E89" s="229" t="s">
        <v>595</v>
      </c>
      <c r="F89" s="229" t="s">
        <v>596</v>
      </c>
      <c r="G89" s="229" t="s">
        <v>597</v>
      </c>
      <c r="H89" s="228" t="s">
        <v>511</v>
      </c>
      <c r="I89" s="228">
        <v>48507</v>
      </c>
      <c r="J89" s="230" t="s">
        <v>598</v>
      </c>
      <c r="K89" s="228"/>
      <c r="L89" s="228"/>
      <c r="M89" s="228"/>
      <c r="N89" s="228">
        <v>5</v>
      </c>
      <c r="O89" s="228">
        <f t="shared" si="2"/>
        <v>5</v>
      </c>
      <c r="P89" s="240"/>
      <c r="Q89" s="239" t="str">
        <f t="shared" si="3"/>
        <v/>
      </c>
      <c r="R89" s="240">
        <v>1</v>
      </c>
    </row>
    <row r="90" spans="1:18" ht="15.6" x14ac:dyDescent="0.3">
      <c r="A90" s="233" t="s">
        <v>1341</v>
      </c>
      <c r="B90" s="229" t="s">
        <v>600</v>
      </c>
      <c r="C90" s="229" t="s">
        <v>601</v>
      </c>
      <c r="D90" s="228" t="s">
        <v>602</v>
      </c>
      <c r="E90" s="229" t="s">
        <v>603</v>
      </c>
      <c r="F90" s="229" t="s">
        <v>604</v>
      </c>
      <c r="G90" s="229" t="s">
        <v>605</v>
      </c>
      <c r="H90" s="228" t="s">
        <v>606</v>
      </c>
      <c r="I90" s="228">
        <v>72903</v>
      </c>
      <c r="J90" s="230" t="s">
        <v>607</v>
      </c>
      <c r="K90" s="228"/>
      <c r="L90" s="228">
        <v>1</v>
      </c>
      <c r="M90" s="228"/>
      <c r="N90" s="228">
        <v>2</v>
      </c>
      <c r="O90" s="228">
        <f t="shared" si="2"/>
        <v>3</v>
      </c>
      <c r="P90" s="240"/>
      <c r="Q90" s="239" t="str">
        <f t="shared" si="3"/>
        <v/>
      </c>
      <c r="R90" s="240">
        <v>1</v>
      </c>
    </row>
    <row r="91" spans="1:18" ht="15.6" x14ac:dyDescent="0.3">
      <c r="A91" s="233" t="s">
        <v>1341</v>
      </c>
      <c r="B91" s="229" t="s">
        <v>600</v>
      </c>
      <c r="C91" s="229"/>
      <c r="D91" s="228" t="s">
        <v>608</v>
      </c>
      <c r="E91" s="229" t="s">
        <v>609</v>
      </c>
      <c r="F91" s="229" t="s">
        <v>610</v>
      </c>
      <c r="G91" s="229" t="s">
        <v>611</v>
      </c>
      <c r="H91" s="228" t="s">
        <v>606</v>
      </c>
      <c r="I91" s="228">
        <v>72764</v>
      </c>
      <c r="J91" s="230" t="s">
        <v>607</v>
      </c>
      <c r="K91" s="228"/>
      <c r="L91" s="228"/>
      <c r="M91" s="228"/>
      <c r="N91" s="228">
        <v>2</v>
      </c>
      <c r="O91" s="228">
        <f t="shared" si="2"/>
        <v>2</v>
      </c>
      <c r="P91" s="240"/>
      <c r="Q91" s="239" t="str">
        <f t="shared" si="3"/>
        <v/>
      </c>
      <c r="R91" s="240">
        <v>1</v>
      </c>
    </row>
    <row r="92" spans="1:18" ht="15.6" x14ac:dyDescent="0.3">
      <c r="A92" s="233" t="s">
        <v>1341</v>
      </c>
      <c r="B92" s="229" t="s">
        <v>600</v>
      </c>
      <c r="C92" s="229"/>
      <c r="D92" s="228" t="s">
        <v>612</v>
      </c>
      <c r="E92" s="229" t="s">
        <v>613</v>
      </c>
      <c r="F92" s="229" t="s">
        <v>614</v>
      </c>
      <c r="G92" s="229" t="s">
        <v>615</v>
      </c>
      <c r="H92" s="228" t="s">
        <v>606</v>
      </c>
      <c r="I92" s="228">
        <v>72113</v>
      </c>
      <c r="J92" s="230" t="s">
        <v>607</v>
      </c>
      <c r="K92" s="228"/>
      <c r="L92" s="228"/>
      <c r="M92" s="228"/>
      <c r="N92" s="228">
        <v>2</v>
      </c>
      <c r="O92" s="228">
        <f t="shared" si="2"/>
        <v>2</v>
      </c>
      <c r="P92" s="240"/>
      <c r="Q92" s="239" t="str">
        <f t="shared" si="3"/>
        <v/>
      </c>
      <c r="R92" s="240">
        <v>1</v>
      </c>
    </row>
    <row r="93" spans="1:18" ht="15.6" x14ac:dyDescent="0.3">
      <c r="A93" s="233" t="s">
        <v>1341</v>
      </c>
      <c r="B93" s="229" t="s">
        <v>600</v>
      </c>
      <c r="C93" s="229"/>
      <c r="D93" s="228" t="s">
        <v>616</v>
      </c>
      <c r="E93" s="229" t="s">
        <v>617</v>
      </c>
      <c r="F93" s="229" t="s">
        <v>618</v>
      </c>
      <c r="G93" s="229" t="s">
        <v>619</v>
      </c>
      <c r="H93" s="228" t="s">
        <v>606</v>
      </c>
      <c r="I93" s="228">
        <v>72401</v>
      </c>
      <c r="J93" s="230" t="s">
        <v>607</v>
      </c>
      <c r="K93" s="228"/>
      <c r="L93" s="228"/>
      <c r="M93" s="228"/>
      <c r="N93" s="228">
        <v>2</v>
      </c>
      <c r="O93" s="228">
        <f t="shared" si="2"/>
        <v>2</v>
      </c>
      <c r="P93" s="240"/>
      <c r="Q93" s="239" t="str">
        <f t="shared" si="3"/>
        <v/>
      </c>
      <c r="R93" s="240">
        <v>1</v>
      </c>
    </row>
    <row r="94" spans="1:18" ht="15.6" x14ac:dyDescent="0.3">
      <c r="A94" s="233" t="s">
        <v>1341</v>
      </c>
      <c r="B94" s="229" t="s">
        <v>600</v>
      </c>
      <c r="C94" s="229"/>
      <c r="D94" s="228" t="s">
        <v>620</v>
      </c>
      <c r="E94" s="229" t="s">
        <v>621</v>
      </c>
      <c r="F94" s="229" t="s">
        <v>622</v>
      </c>
      <c r="G94" s="229" t="s">
        <v>623</v>
      </c>
      <c r="H94" s="228" t="s">
        <v>624</v>
      </c>
      <c r="I94" s="228">
        <v>38801</v>
      </c>
      <c r="J94" s="230" t="s">
        <v>607</v>
      </c>
      <c r="K94" s="228"/>
      <c r="L94" s="228"/>
      <c r="M94" s="228"/>
      <c r="N94" s="228">
        <v>2</v>
      </c>
      <c r="O94" s="228">
        <f t="shared" si="2"/>
        <v>2</v>
      </c>
      <c r="P94" s="240"/>
      <c r="Q94" s="239" t="str">
        <f t="shared" si="3"/>
        <v/>
      </c>
      <c r="R94" s="240">
        <v>1</v>
      </c>
    </row>
    <row r="95" spans="1:18" ht="15.6" x14ac:dyDescent="0.3">
      <c r="A95" s="233" t="s">
        <v>1341</v>
      </c>
      <c r="B95" s="229" t="s">
        <v>600</v>
      </c>
      <c r="C95" s="229"/>
      <c r="D95" s="228" t="s">
        <v>625</v>
      </c>
      <c r="E95" s="229" t="s">
        <v>626</v>
      </c>
      <c r="F95" s="229" t="s">
        <v>627</v>
      </c>
      <c r="G95" s="229" t="s">
        <v>628</v>
      </c>
      <c r="H95" s="228" t="s">
        <v>629</v>
      </c>
      <c r="I95" s="228">
        <v>38017</v>
      </c>
      <c r="J95" s="230" t="s">
        <v>607</v>
      </c>
      <c r="K95" s="228"/>
      <c r="L95" s="228"/>
      <c r="M95" s="228"/>
      <c r="N95" s="228">
        <v>2</v>
      </c>
      <c r="O95" s="228">
        <f t="shared" si="2"/>
        <v>2</v>
      </c>
      <c r="P95" s="240"/>
      <c r="Q95" s="239" t="str">
        <f t="shared" si="3"/>
        <v/>
      </c>
      <c r="R95" s="240">
        <v>1</v>
      </c>
    </row>
    <row r="96" spans="1:18" ht="15.6" x14ac:dyDescent="0.3">
      <c r="A96" s="233" t="s">
        <v>1341</v>
      </c>
      <c r="B96" s="229" t="s">
        <v>600</v>
      </c>
      <c r="C96" s="229" t="s">
        <v>630</v>
      </c>
      <c r="D96" s="228" t="s">
        <v>631</v>
      </c>
      <c r="E96" s="229" t="s">
        <v>632</v>
      </c>
      <c r="F96" s="229" t="s">
        <v>633</v>
      </c>
      <c r="G96" s="229" t="s">
        <v>634</v>
      </c>
      <c r="H96" s="228" t="s">
        <v>160</v>
      </c>
      <c r="I96" s="228">
        <v>32809</v>
      </c>
      <c r="J96" s="230" t="s">
        <v>635</v>
      </c>
      <c r="K96" s="228"/>
      <c r="L96" s="228">
        <v>4</v>
      </c>
      <c r="M96" s="228"/>
      <c r="N96" s="228">
        <v>5</v>
      </c>
      <c r="O96" s="228">
        <f t="shared" si="2"/>
        <v>9</v>
      </c>
      <c r="P96" s="240"/>
      <c r="Q96" s="239" t="str">
        <f t="shared" si="3"/>
        <v/>
      </c>
      <c r="R96" s="240">
        <v>1</v>
      </c>
    </row>
    <row r="97" spans="1:18" ht="15.6" x14ac:dyDescent="0.3">
      <c r="A97" s="233" t="s">
        <v>1341</v>
      </c>
      <c r="B97" s="229" t="s">
        <v>600</v>
      </c>
      <c r="C97" s="229"/>
      <c r="D97" s="228" t="s">
        <v>636</v>
      </c>
      <c r="E97" s="229" t="s">
        <v>637</v>
      </c>
      <c r="F97" s="229" t="s">
        <v>638</v>
      </c>
      <c r="G97" s="229" t="s">
        <v>639</v>
      </c>
      <c r="H97" s="228" t="s">
        <v>160</v>
      </c>
      <c r="I97" s="228">
        <v>32114</v>
      </c>
      <c r="J97" s="230" t="s">
        <v>640</v>
      </c>
      <c r="K97" s="228"/>
      <c r="L97" s="228"/>
      <c r="M97" s="228"/>
      <c r="N97" s="228">
        <v>2</v>
      </c>
      <c r="O97" s="228">
        <f t="shared" si="2"/>
        <v>2</v>
      </c>
      <c r="P97" s="240"/>
      <c r="Q97" s="239" t="str">
        <f t="shared" si="3"/>
        <v/>
      </c>
      <c r="R97" s="240">
        <v>1</v>
      </c>
    </row>
    <row r="98" spans="1:18" ht="15.6" x14ac:dyDescent="0.3">
      <c r="A98" s="233" t="s">
        <v>1341</v>
      </c>
      <c r="B98" s="229" t="s">
        <v>600</v>
      </c>
      <c r="C98" s="229"/>
      <c r="D98" s="228" t="s">
        <v>641</v>
      </c>
      <c r="E98" s="229" t="s">
        <v>642</v>
      </c>
      <c r="F98" s="229" t="s">
        <v>643</v>
      </c>
      <c r="G98" s="229" t="s">
        <v>644</v>
      </c>
      <c r="H98" s="228" t="s">
        <v>160</v>
      </c>
      <c r="I98" s="228">
        <v>32653</v>
      </c>
      <c r="J98" s="230" t="s">
        <v>645</v>
      </c>
      <c r="K98" s="228"/>
      <c r="L98" s="228"/>
      <c r="M98" s="228"/>
      <c r="N98" s="228">
        <v>2</v>
      </c>
      <c r="O98" s="228">
        <f t="shared" si="2"/>
        <v>2</v>
      </c>
      <c r="P98" s="240"/>
      <c r="Q98" s="239" t="str">
        <f t="shared" si="3"/>
        <v/>
      </c>
      <c r="R98" s="240">
        <v>1</v>
      </c>
    </row>
    <row r="99" spans="1:18" ht="15.6" x14ac:dyDescent="0.3">
      <c r="A99" s="233" t="s">
        <v>1341</v>
      </c>
      <c r="B99" s="229" t="s">
        <v>600</v>
      </c>
      <c r="C99" s="229"/>
      <c r="D99" s="228" t="s">
        <v>646</v>
      </c>
      <c r="E99" s="229" t="s">
        <v>647</v>
      </c>
      <c r="F99" s="229" t="s">
        <v>648</v>
      </c>
      <c r="G99" s="229" t="s">
        <v>649</v>
      </c>
      <c r="H99" s="228" t="s">
        <v>160</v>
      </c>
      <c r="I99" s="228">
        <v>32934</v>
      </c>
      <c r="J99" s="230" t="s">
        <v>650</v>
      </c>
      <c r="K99" s="228"/>
      <c r="L99" s="228"/>
      <c r="M99" s="228"/>
      <c r="N99" s="228">
        <v>2</v>
      </c>
      <c r="O99" s="228">
        <f t="shared" si="2"/>
        <v>2</v>
      </c>
      <c r="P99" s="240"/>
      <c r="Q99" s="239" t="str">
        <f t="shared" si="3"/>
        <v/>
      </c>
      <c r="R99" s="240">
        <v>1</v>
      </c>
    </row>
    <row r="100" spans="1:18" ht="15.6" x14ac:dyDescent="0.3">
      <c r="A100" s="233" t="s">
        <v>1341</v>
      </c>
      <c r="B100" s="229" t="s">
        <v>600</v>
      </c>
      <c r="C100" s="229"/>
      <c r="D100" s="228" t="s">
        <v>651</v>
      </c>
      <c r="E100" s="229" t="s">
        <v>652</v>
      </c>
      <c r="F100" s="229" t="s">
        <v>653</v>
      </c>
      <c r="G100" s="229" t="s">
        <v>654</v>
      </c>
      <c r="H100" s="228" t="s">
        <v>160</v>
      </c>
      <c r="I100" s="228">
        <v>34474</v>
      </c>
      <c r="J100" s="230" t="s">
        <v>655</v>
      </c>
      <c r="K100" s="228"/>
      <c r="L100" s="228"/>
      <c r="M100" s="228"/>
      <c r="N100" s="228">
        <v>2</v>
      </c>
      <c r="O100" s="228">
        <f t="shared" si="2"/>
        <v>2</v>
      </c>
      <c r="P100" s="240"/>
      <c r="Q100" s="239" t="str">
        <f t="shared" si="3"/>
        <v/>
      </c>
      <c r="R100" s="240">
        <v>1</v>
      </c>
    </row>
    <row r="101" spans="1:18" ht="15.6" x14ac:dyDescent="0.3">
      <c r="A101" s="233" t="s">
        <v>1341</v>
      </c>
      <c r="B101" s="229" t="s">
        <v>600</v>
      </c>
      <c r="C101" s="229"/>
      <c r="D101" s="228" t="s">
        <v>656</v>
      </c>
      <c r="E101" s="229" t="s">
        <v>657</v>
      </c>
      <c r="F101" s="229" t="s">
        <v>658</v>
      </c>
      <c r="G101" s="229" t="s">
        <v>659</v>
      </c>
      <c r="H101" s="228" t="s">
        <v>160</v>
      </c>
      <c r="I101" s="228">
        <v>33880</v>
      </c>
      <c r="J101" s="230" t="s">
        <v>660</v>
      </c>
      <c r="K101" s="228"/>
      <c r="L101" s="228"/>
      <c r="M101" s="228"/>
      <c r="N101" s="228">
        <v>2</v>
      </c>
      <c r="O101" s="228">
        <f t="shared" si="2"/>
        <v>2</v>
      </c>
      <c r="P101" s="240"/>
      <c r="Q101" s="239" t="str">
        <f t="shared" si="3"/>
        <v/>
      </c>
      <c r="R101" s="240">
        <v>1</v>
      </c>
    </row>
    <row r="102" spans="1:18" ht="15.6" x14ac:dyDescent="0.3">
      <c r="A102" s="233" t="s">
        <v>1341</v>
      </c>
      <c r="B102" s="229" t="s">
        <v>600</v>
      </c>
      <c r="C102" s="229" t="s">
        <v>661</v>
      </c>
      <c r="D102" s="228" t="s">
        <v>662</v>
      </c>
      <c r="E102" s="229" t="s">
        <v>663</v>
      </c>
      <c r="F102" s="229" t="s">
        <v>664</v>
      </c>
      <c r="G102" s="229" t="s">
        <v>665</v>
      </c>
      <c r="H102" s="228" t="s">
        <v>167</v>
      </c>
      <c r="I102" s="228">
        <v>29646</v>
      </c>
      <c r="J102" s="230" t="s">
        <v>666</v>
      </c>
      <c r="K102" s="228"/>
      <c r="L102" s="228">
        <v>5</v>
      </c>
      <c r="M102" s="228">
        <v>5</v>
      </c>
      <c r="N102" s="228"/>
      <c r="O102" s="228">
        <f t="shared" si="2"/>
        <v>10</v>
      </c>
      <c r="P102" s="240"/>
      <c r="Q102" s="239" t="str">
        <f t="shared" si="3"/>
        <v/>
      </c>
      <c r="R102" s="240">
        <v>1</v>
      </c>
    </row>
    <row r="103" spans="1:18" ht="15.6" x14ac:dyDescent="0.3">
      <c r="A103" s="233" t="s">
        <v>1341</v>
      </c>
      <c r="B103" s="229" t="s">
        <v>600</v>
      </c>
      <c r="C103" s="229"/>
      <c r="D103" s="228" t="s">
        <v>667</v>
      </c>
      <c r="E103" s="229" t="s">
        <v>668</v>
      </c>
      <c r="F103" s="229" t="s">
        <v>669</v>
      </c>
      <c r="G103" s="229" t="s">
        <v>670</v>
      </c>
      <c r="H103" s="228" t="s">
        <v>167</v>
      </c>
      <c r="I103" s="228">
        <v>29625</v>
      </c>
      <c r="J103" s="230" t="s">
        <v>280</v>
      </c>
      <c r="K103" s="228"/>
      <c r="L103" s="228">
        <v>5</v>
      </c>
      <c r="M103" s="228">
        <v>5</v>
      </c>
      <c r="N103" s="228">
        <v>2</v>
      </c>
      <c r="O103" s="228">
        <f t="shared" si="2"/>
        <v>12</v>
      </c>
      <c r="P103" s="240"/>
      <c r="Q103" s="239" t="str">
        <f t="shared" si="3"/>
        <v/>
      </c>
      <c r="R103" s="240">
        <v>1</v>
      </c>
    </row>
    <row r="104" spans="1:18" ht="15.6" x14ac:dyDescent="0.3">
      <c r="A104" s="233" t="s">
        <v>1341</v>
      </c>
      <c r="B104" s="229" t="s">
        <v>600</v>
      </c>
      <c r="C104" s="229"/>
      <c r="D104" s="228" t="s">
        <v>671</v>
      </c>
      <c r="E104" s="229" t="s">
        <v>672</v>
      </c>
      <c r="F104" s="229" t="s">
        <v>673</v>
      </c>
      <c r="G104" s="229" t="s">
        <v>674</v>
      </c>
      <c r="H104" s="228" t="s">
        <v>167</v>
      </c>
      <c r="I104" s="228">
        <v>29203</v>
      </c>
      <c r="J104" s="230" t="s">
        <v>675</v>
      </c>
      <c r="K104" s="228"/>
      <c r="L104" s="228">
        <v>25</v>
      </c>
      <c r="M104" s="228">
        <v>10</v>
      </c>
      <c r="N104" s="228">
        <v>2</v>
      </c>
      <c r="O104" s="228">
        <f t="shared" si="2"/>
        <v>37</v>
      </c>
      <c r="P104" s="240"/>
      <c r="Q104" s="239" t="str">
        <f t="shared" si="3"/>
        <v/>
      </c>
      <c r="R104" s="240">
        <v>1</v>
      </c>
    </row>
    <row r="105" spans="1:18" ht="15.6" x14ac:dyDescent="0.3">
      <c r="A105" s="233" t="s">
        <v>1341</v>
      </c>
      <c r="B105" s="229" t="s">
        <v>600</v>
      </c>
      <c r="C105" s="229"/>
      <c r="D105" s="228" t="s">
        <v>676</v>
      </c>
      <c r="E105" s="229" t="s">
        <v>677</v>
      </c>
      <c r="F105" s="229" t="s">
        <v>678</v>
      </c>
      <c r="G105" s="229" t="s">
        <v>679</v>
      </c>
      <c r="H105" s="228" t="s">
        <v>167</v>
      </c>
      <c r="I105" s="228">
        <v>29483</v>
      </c>
      <c r="J105" s="230" t="s">
        <v>680</v>
      </c>
      <c r="K105" s="228"/>
      <c r="L105" s="228">
        <v>10</v>
      </c>
      <c r="M105" s="228">
        <v>5</v>
      </c>
      <c r="N105" s="228">
        <v>2</v>
      </c>
      <c r="O105" s="228">
        <f t="shared" si="2"/>
        <v>17</v>
      </c>
      <c r="P105" s="240"/>
      <c r="Q105" s="239" t="str">
        <f t="shared" si="3"/>
        <v/>
      </c>
      <c r="R105" s="240">
        <v>1</v>
      </c>
    </row>
    <row r="106" spans="1:18" ht="15.6" x14ac:dyDescent="0.3">
      <c r="A106" s="233" t="s">
        <v>1341</v>
      </c>
      <c r="B106" s="229" t="s">
        <v>600</v>
      </c>
      <c r="C106" s="229"/>
      <c r="D106" s="228" t="s">
        <v>681</v>
      </c>
      <c r="E106" s="229" t="s">
        <v>682</v>
      </c>
      <c r="F106" s="229" t="s">
        <v>683</v>
      </c>
      <c r="G106" s="229" t="s">
        <v>684</v>
      </c>
      <c r="H106" s="228" t="s">
        <v>685</v>
      </c>
      <c r="I106" s="228">
        <v>30439</v>
      </c>
      <c r="J106" s="230" t="s">
        <v>686</v>
      </c>
      <c r="K106" s="228"/>
      <c r="L106" s="228">
        <v>5</v>
      </c>
      <c r="M106" s="228">
        <v>5</v>
      </c>
      <c r="N106" s="228"/>
      <c r="O106" s="228">
        <f t="shared" si="2"/>
        <v>10</v>
      </c>
      <c r="P106" s="240"/>
      <c r="Q106" s="239" t="str">
        <f t="shared" si="3"/>
        <v/>
      </c>
      <c r="R106" s="240">
        <v>1</v>
      </c>
    </row>
    <row r="107" spans="1:18" ht="15.6" x14ac:dyDescent="0.3">
      <c r="A107" s="233" t="s">
        <v>1341</v>
      </c>
      <c r="B107" s="229" t="s">
        <v>600</v>
      </c>
      <c r="C107" s="229"/>
      <c r="D107" s="228" t="s">
        <v>687</v>
      </c>
      <c r="E107" s="229" t="s">
        <v>688</v>
      </c>
      <c r="F107" s="229" t="s">
        <v>689</v>
      </c>
      <c r="G107" s="229" t="s">
        <v>690</v>
      </c>
      <c r="H107" s="228" t="s">
        <v>167</v>
      </c>
      <c r="I107" s="228">
        <v>29730</v>
      </c>
      <c r="J107" s="230" t="s">
        <v>691</v>
      </c>
      <c r="K107" s="228"/>
      <c r="L107" s="228">
        <v>5</v>
      </c>
      <c r="M107" s="228">
        <v>5</v>
      </c>
      <c r="N107" s="228">
        <v>2</v>
      </c>
      <c r="O107" s="228">
        <f t="shared" si="2"/>
        <v>12</v>
      </c>
      <c r="P107" s="240"/>
      <c r="Q107" s="239" t="str">
        <f t="shared" si="3"/>
        <v/>
      </c>
      <c r="R107" s="240">
        <v>1</v>
      </c>
    </row>
    <row r="108" spans="1:18" ht="15.6" x14ac:dyDescent="0.3">
      <c r="A108" s="233" t="s">
        <v>1341</v>
      </c>
      <c r="B108" s="229" t="s">
        <v>600</v>
      </c>
      <c r="C108" s="229"/>
      <c r="D108" s="228" t="s">
        <v>692</v>
      </c>
      <c r="E108" s="229" t="s">
        <v>693</v>
      </c>
      <c r="F108" s="229" t="s">
        <v>694</v>
      </c>
      <c r="G108" s="229" t="s">
        <v>695</v>
      </c>
      <c r="H108" s="228" t="s">
        <v>167</v>
      </c>
      <c r="I108" s="228">
        <v>29301</v>
      </c>
      <c r="J108" s="230" t="s">
        <v>696</v>
      </c>
      <c r="K108" s="228"/>
      <c r="L108" s="228">
        <v>5</v>
      </c>
      <c r="M108" s="228">
        <v>5</v>
      </c>
      <c r="N108" s="228">
        <v>2</v>
      </c>
      <c r="O108" s="228">
        <f t="shared" si="2"/>
        <v>12</v>
      </c>
      <c r="P108" s="240"/>
      <c r="Q108" s="239" t="str">
        <f t="shared" si="3"/>
        <v/>
      </c>
      <c r="R108" s="240">
        <v>1</v>
      </c>
    </row>
    <row r="109" spans="1:18" ht="15.6" x14ac:dyDescent="0.3">
      <c r="A109" s="233" t="s">
        <v>1341</v>
      </c>
      <c r="B109" s="229" t="s">
        <v>600</v>
      </c>
      <c r="C109" s="229"/>
      <c r="D109" s="228" t="s">
        <v>697</v>
      </c>
      <c r="E109" s="229" t="s">
        <v>698</v>
      </c>
      <c r="F109" s="229" t="s">
        <v>699</v>
      </c>
      <c r="G109" s="229" t="s">
        <v>700</v>
      </c>
      <c r="H109" s="228" t="s">
        <v>685</v>
      </c>
      <c r="I109" s="228">
        <v>31405</v>
      </c>
      <c r="J109" s="230" t="s">
        <v>701</v>
      </c>
      <c r="K109" s="228"/>
      <c r="L109" s="228">
        <v>5</v>
      </c>
      <c r="M109" s="228">
        <v>5</v>
      </c>
      <c r="N109" s="228">
        <v>2</v>
      </c>
      <c r="O109" s="228">
        <f t="shared" si="2"/>
        <v>12</v>
      </c>
      <c r="P109" s="240"/>
      <c r="Q109" s="239" t="str">
        <f t="shared" si="3"/>
        <v/>
      </c>
      <c r="R109" s="240">
        <v>1</v>
      </c>
    </row>
    <row r="110" spans="1:18" ht="15.6" x14ac:dyDescent="0.3">
      <c r="A110" s="233" t="s">
        <v>1341</v>
      </c>
      <c r="B110" s="229" t="s">
        <v>600</v>
      </c>
      <c r="C110" s="229"/>
      <c r="D110" s="228" t="s">
        <v>702</v>
      </c>
      <c r="E110" s="229" t="s">
        <v>703</v>
      </c>
      <c r="F110" s="229" t="s">
        <v>704</v>
      </c>
      <c r="G110" s="229" t="s">
        <v>705</v>
      </c>
      <c r="H110" s="228" t="s">
        <v>706</v>
      </c>
      <c r="I110" s="228">
        <v>28021</v>
      </c>
      <c r="J110" s="230" t="s">
        <v>707</v>
      </c>
      <c r="K110" s="228"/>
      <c r="L110" s="228">
        <v>5</v>
      </c>
      <c r="M110" s="228">
        <v>5</v>
      </c>
      <c r="N110" s="228">
        <v>2</v>
      </c>
      <c r="O110" s="228">
        <f t="shared" si="2"/>
        <v>12</v>
      </c>
      <c r="P110" s="240"/>
      <c r="Q110" s="239" t="str">
        <f t="shared" si="3"/>
        <v/>
      </c>
      <c r="R110" s="240">
        <v>1</v>
      </c>
    </row>
    <row r="111" spans="1:18" ht="15.6" x14ac:dyDescent="0.3">
      <c r="A111" s="233" t="s">
        <v>1341</v>
      </c>
      <c r="B111" s="229" t="s">
        <v>600</v>
      </c>
      <c r="C111" s="229"/>
      <c r="D111" s="228" t="s">
        <v>708</v>
      </c>
      <c r="E111" s="229" t="s">
        <v>709</v>
      </c>
      <c r="F111" s="229" t="s">
        <v>710</v>
      </c>
      <c r="G111" s="229" t="s">
        <v>711</v>
      </c>
      <c r="H111" s="228" t="s">
        <v>167</v>
      </c>
      <c r="I111" s="228">
        <v>29902</v>
      </c>
      <c r="J111" s="230" t="s">
        <v>680</v>
      </c>
      <c r="K111" s="228"/>
      <c r="L111" s="228">
        <v>5</v>
      </c>
      <c r="M111" s="228">
        <v>5</v>
      </c>
      <c r="N111" s="228"/>
      <c r="O111" s="228">
        <f t="shared" si="2"/>
        <v>10</v>
      </c>
      <c r="P111" s="240"/>
      <c r="Q111" s="239" t="str">
        <f t="shared" si="3"/>
        <v/>
      </c>
      <c r="R111" s="240">
        <v>1</v>
      </c>
    </row>
    <row r="112" spans="1:18" ht="15.6" x14ac:dyDescent="0.3">
      <c r="A112" s="233" t="s">
        <v>1341</v>
      </c>
      <c r="B112" s="229" t="s">
        <v>600</v>
      </c>
      <c r="C112" s="229"/>
      <c r="D112" s="228" t="s">
        <v>712</v>
      </c>
      <c r="E112" s="229" t="s">
        <v>713</v>
      </c>
      <c r="F112" s="229" t="s">
        <v>714</v>
      </c>
      <c r="G112" s="229" t="s">
        <v>715</v>
      </c>
      <c r="H112" s="228" t="s">
        <v>167</v>
      </c>
      <c r="I112" s="228">
        <v>29405</v>
      </c>
      <c r="J112" s="230" t="s">
        <v>716</v>
      </c>
      <c r="K112" s="228"/>
      <c r="L112" s="228">
        <v>5</v>
      </c>
      <c r="M112" s="228">
        <v>5</v>
      </c>
      <c r="N112" s="228"/>
      <c r="O112" s="228">
        <f t="shared" si="2"/>
        <v>10</v>
      </c>
      <c r="P112" s="240"/>
      <c r="Q112" s="239" t="str">
        <f t="shared" si="3"/>
        <v/>
      </c>
      <c r="R112" s="240">
        <v>1</v>
      </c>
    </row>
    <row r="113" spans="1:18" ht="15.6" x14ac:dyDescent="0.3">
      <c r="A113" s="233" t="s">
        <v>1341</v>
      </c>
      <c r="B113" s="229" t="s">
        <v>600</v>
      </c>
      <c r="C113" s="229" t="s">
        <v>717</v>
      </c>
      <c r="D113" s="228" t="s">
        <v>718</v>
      </c>
      <c r="E113" s="229" t="s">
        <v>719</v>
      </c>
      <c r="F113" s="229" t="s">
        <v>720</v>
      </c>
      <c r="G113" s="229" t="s">
        <v>721</v>
      </c>
      <c r="H113" s="228" t="s">
        <v>160</v>
      </c>
      <c r="I113" s="228">
        <v>32256</v>
      </c>
      <c r="J113" s="230" t="s">
        <v>722</v>
      </c>
      <c r="K113" s="228"/>
      <c r="L113" s="228"/>
      <c r="M113" s="228"/>
      <c r="N113" s="228">
        <v>2</v>
      </c>
      <c r="O113" s="228">
        <f t="shared" si="2"/>
        <v>2</v>
      </c>
      <c r="P113" s="240"/>
      <c r="Q113" s="239" t="str">
        <f t="shared" si="3"/>
        <v/>
      </c>
      <c r="R113" s="240">
        <v>1</v>
      </c>
    </row>
    <row r="114" spans="1:18" ht="15.6" x14ac:dyDescent="0.3">
      <c r="A114" s="233" t="s">
        <v>1341</v>
      </c>
      <c r="B114" s="229" t="s">
        <v>600</v>
      </c>
      <c r="C114" s="229"/>
      <c r="D114" s="228" t="s">
        <v>723</v>
      </c>
      <c r="E114" s="229" t="s">
        <v>724</v>
      </c>
      <c r="F114" s="229" t="s">
        <v>725</v>
      </c>
      <c r="G114" s="229" t="s">
        <v>726</v>
      </c>
      <c r="H114" s="228" t="s">
        <v>685</v>
      </c>
      <c r="I114" s="228">
        <v>31601</v>
      </c>
      <c r="J114" s="230" t="s">
        <v>727</v>
      </c>
      <c r="K114" s="228"/>
      <c r="L114" s="228"/>
      <c r="M114" s="228"/>
      <c r="N114" s="228">
        <v>2</v>
      </c>
      <c r="O114" s="228">
        <f t="shared" si="2"/>
        <v>2</v>
      </c>
      <c r="P114" s="240"/>
      <c r="Q114" s="239" t="str">
        <f t="shared" si="3"/>
        <v/>
      </c>
      <c r="R114" s="240">
        <v>1</v>
      </c>
    </row>
    <row r="115" spans="1:18" ht="15.6" x14ac:dyDescent="0.3">
      <c r="A115" s="233" t="s">
        <v>1341</v>
      </c>
      <c r="B115" s="229" t="s">
        <v>600</v>
      </c>
      <c r="C115" s="229" t="s">
        <v>728</v>
      </c>
      <c r="D115" s="228" t="s">
        <v>729</v>
      </c>
      <c r="E115" s="229" t="s">
        <v>730</v>
      </c>
      <c r="F115" s="229" t="s">
        <v>731</v>
      </c>
      <c r="G115" s="229" t="s">
        <v>732</v>
      </c>
      <c r="H115" s="228" t="s">
        <v>160</v>
      </c>
      <c r="I115" s="228">
        <v>34945</v>
      </c>
      <c r="J115" s="230" t="s">
        <v>733</v>
      </c>
      <c r="K115" s="228"/>
      <c r="L115" s="228"/>
      <c r="M115" s="228"/>
      <c r="N115" s="228">
        <v>2</v>
      </c>
      <c r="O115" s="228">
        <f t="shared" si="2"/>
        <v>2</v>
      </c>
      <c r="P115" s="240"/>
      <c r="Q115" s="239" t="str">
        <f t="shared" si="3"/>
        <v/>
      </c>
      <c r="R115" s="240">
        <v>1</v>
      </c>
    </row>
    <row r="116" spans="1:18" ht="15.6" x14ac:dyDescent="0.3">
      <c r="A116" s="233" t="s">
        <v>1341</v>
      </c>
      <c r="B116" s="229" t="s">
        <v>600</v>
      </c>
      <c r="C116" s="229"/>
      <c r="D116" s="228" t="s">
        <v>734</v>
      </c>
      <c r="E116" s="229" t="s">
        <v>735</v>
      </c>
      <c r="F116" s="229" t="s">
        <v>736</v>
      </c>
      <c r="G116" s="229" t="s">
        <v>737</v>
      </c>
      <c r="H116" s="228" t="s">
        <v>160</v>
      </c>
      <c r="I116" s="228">
        <v>33166</v>
      </c>
      <c r="J116" s="230" t="s">
        <v>738</v>
      </c>
      <c r="K116" s="228">
        <v>5</v>
      </c>
      <c r="L116" s="228"/>
      <c r="M116" s="228">
        <v>2</v>
      </c>
      <c r="N116" s="228">
        <v>2</v>
      </c>
      <c r="O116" s="228">
        <f t="shared" si="2"/>
        <v>9</v>
      </c>
      <c r="P116" s="240"/>
      <c r="Q116" s="239" t="str">
        <f t="shared" si="3"/>
        <v/>
      </c>
      <c r="R116" s="240">
        <v>1</v>
      </c>
    </row>
    <row r="117" spans="1:18" ht="15.6" x14ac:dyDescent="0.3">
      <c r="A117" s="233" t="s">
        <v>1341</v>
      </c>
      <c r="B117" s="229" t="s">
        <v>600</v>
      </c>
      <c r="C117" s="229"/>
      <c r="D117" s="228" t="s">
        <v>739</v>
      </c>
      <c r="E117" s="229" t="s">
        <v>740</v>
      </c>
      <c r="F117" s="229" t="s">
        <v>741</v>
      </c>
      <c r="G117" s="229" t="s">
        <v>742</v>
      </c>
      <c r="H117" s="228" t="s">
        <v>160</v>
      </c>
      <c r="I117" s="228">
        <v>33069</v>
      </c>
      <c r="J117" s="230" t="s">
        <v>743</v>
      </c>
      <c r="K117" s="228"/>
      <c r="L117" s="228"/>
      <c r="M117" s="228"/>
      <c r="N117" s="228">
        <v>2</v>
      </c>
      <c r="O117" s="228">
        <f t="shared" si="2"/>
        <v>2</v>
      </c>
      <c r="P117" s="240"/>
      <c r="Q117" s="239" t="str">
        <f t="shared" si="3"/>
        <v/>
      </c>
      <c r="R117" s="240">
        <v>1</v>
      </c>
    </row>
    <row r="118" spans="1:18" ht="15.6" x14ac:dyDescent="0.3">
      <c r="A118" s="233" t="s">
        <v>1341</v>
      </c>
      <c r="B118" s="229" t="s">
        <v>600</v>
      </c>
      <c r="C118" s="229"/>
      <c r="D118" s="228" t="s">
        <v>744</v>
      </c>
      <c r="E118" s="229" t="s">
        <v>745</v>
      </c>
      <c r="F118" s="229" t="s">
        <v>746</v>
      </c>
      <c r="G118" s="229" t="s">
        <v>747</v>
      </c>
      <c r="H118" s="228" t="s">
        <v>160</v>
      </c>
      <c r="I118" s="228">
        <v>33404</v>
      </c>
      <c r="J118" s="230" t="s">
        <v>748</v>
      </c>
      <c r="K118" s="228"/>
      <c r="L118" s="228"/>
      <c r="M118" s="228"/>
      <c r="N118" s="228">
        <v>2</v>
      </c>
      <c r="O118" s="228">
        <f t="shared" si="2"/>
        <v>2</v>
      </c>
      <c r="P118" s="240"/>
      <c r="Q118" s="239" t="str">
        <f t="shared" si="3"/>
        <v/>
      </c>
      <c r="R118" s="240">
        <v>1</v>
      </c>
    </row>
    <row r="119" spans="1:18" ht="15.6" x14ac:dyDescent="0.3">
      <c r="A119" s="233" t="s">
        <v>1341</v>
      </c>
      <c r="B119" s="229" t="s">
        <v>600</v>
      </c>
      <c r="C119" s="229" t="s">
        <v>749</v>
      </c>
      <c r="D119" s="228" t="s">
        <v>750</v>
      </c>
      <c r="E119" s="229" t="s">
        <v>751</v>
      </c>
      <c r="F119" s="229" t="s">
        <v>752</v>
      </c>
      <c r="G119" s="229" t="s">
        <v>753</v>
      </c>
      <c r="H119" s="228" t="s">
        <v>160</v>
      </c>
      <c r="I119" s="228">
        <v>34691</v>
      </c>
      <c r="J119" s="230" t="s">
        <v>754</v>
      </c>
      <c r="K119" s="228">
        <v>5</v>
      </c>
      <c r="L119" s="228"/>
      <c r="M119" s="228">
        <v>2</v>
      </c>
      <c r="N119" s="228">
        <v>2</v>
      </c>
      <c r="O119" s="228">
        <f t="shared" si="2"/>
        <v>9</v>
      </c>
      <c r="P119" s="240"/>
      <c r="Q119" s="239" t="str">
        <f t="shared" si="3"/>
        <v/>
      </c>
      <c r="R119" s="240">
        <v>1</v>
      </c>
    </row>
    <row r="120" spans="1:18" ht="15.6" x14ac:dyDescent="0.3">
      <c r="A120" s="233" t="s">
        <v>1341</v>
      </c>
      <c r="B120" s="229" t="s">
        <v>600</v>
      </c>
      <c r="C120" s="229"/>
      <c r="D120" s="228" t="s">
        <v>755</v>
      </c>
      <c r="E120" s="229" t="s">
        <v>756</v>
      </c>
      <c r="F120" s="229" t="s">
        <v>757</v>
      </c>
      <c r="G120" s="229" t="s">
        <v>758</v>
      </c>
      <c r="H120" s="228" t="s">
        <v>160</v>
      </c>
      <c r="I120" s="228">
        <v>33714</v>
      </c>
      <c r="J120" s="230" t="s">
        <v>759</v>
      </c>
      <c r="K120" s="228">
        <v>10</v>
      </c>
      <c r="L120" s="228"/>
      <c r="M120" s="228">
        <v>8</v>
      </c>
      <c r="N120" s="228">
        <v>2</v>
      </c>
      <c r="O120" s="228">
        <f t="shared" si="2"/>
        <v>20</v>
      </c>
      <c r="P120" s="240"/>
      <c r="Q120" s="239" t="str">
        <f t="shared" si="3"/>
        <v/>
      </c>
      <c r="R120" s="240">
        <v>1</v>
      </c>
    </row>
    <row r="121" spans="1:18" ht="15.6" x14ac:dyDescent="0.3">
      <c r="A121" s="233" t="s">
        <v>1341</v>
      </c>
      <c r="B121" s="229" t="s">
        <v>600</v>
      </c>
      <c r="C121" s="229"/>
      <c r="D121" s="228" t="s">
        <v>760</v>
      </c>
      <c r="E121" s="229" t="s">
        <v>761</v>
      </c>
      <c r="F121" s="229" t="s">
        <v>762</v>
      </c>
      <c r="G121" s="229" t="s">
        <v>763</v>
      </c>
      <c r="H121" s="228" t="s">
        <v>160</v>
      </c>
      <c r="I121" s="228">
        <v>33916</v>
      </c>
      <c r="J121" s="230" t="s">
        <v>764</v>
      </c>
      <c r="K121" s="228"/>
      <c r="L121" s="228"/>
      <c r="M121" s="228"/>
      <c r="N121" s="228">
        <v>2</v>
      </c>
      <c r="O121" s="228">
        <f t="shared" si="2"/>
        <v>2</v>
      </c>
      <c r="P121" s="240"/>
      <c r="Q121" s="239" t="str">
        <f t="shared" si="3"/>
        <v/>
      </c>
      <c r="R121" s="240">
        <v>1</v>
      </c>
    </row>
    <row r="122" spans="1:18" ht="15.6" x14ac:dyDescent="0.3">
      <c r="A122" s="233" t="s">
        <v>1341</v>
      </c>
      <c r="B122" s="229" t="s">
        <v>600</v>
      </c>
      <c r="C122" s="229"/>
      <c r="D122" s="228" t="s">
        <v>765</v>
      </c>
      <c r="E122" s="229" t="s">
        <v>766</v>
      </c>
      <c r="F122" s="229" t="s">
        <v>767</v>
      </c>
      <c r="G122" s="229" t="s">
        <v>768</v>
      </c>
      <c r="H122" s="228" t="s">
        <v>160</v>
      </c>
      <c r="I122" s="228">
        <v>34104</v>
      </c>
      <c r="J122" s="230" t="s">
        <v>769</v>
      </c>
      <c r="K122" s="228"/>
      <c r="L122" s="228"/>
      <c r="M122" s="228"/>
      <c r="N122" s="228">
        <v>2</v>
      </c>
      <c r="O122" s="228">
        <f t="shared" si="2"/>
        <v>2</v>
      </c>
      <c r="P122" s="240"/>
      <c r="Q122" s="239" t="str">
        <f t="shared" si="3"/>
        <v/>
      </c>
      <c r="R122" s="240">
        <v>1</v>
      </c>
    </row>
    <row r="123" spans="1:18" ht="15.6" x14ac:dyDescent="0.3">
      <c r="A123" s="233" t="s">
        <v>1341</v>
      </c>
      <c r="B123" s="229" t="s">
        <v>600</v>
      </c>
      <c r="C123" s="229"/>
      <c r="D123" s="228" t="s">
        <v>770</v>
      </c>
      <c r="E123" s="229" t="s">
        <v>771</v>
      </c>
      <c r="F123" s="229" t="s">
        <v>772</v>
      </c>
      <c r="G123" s="229" t="s">
        <v>773</v>
      </c>
      <c r="H123" s="228" t="s">
        <v>160</v>
      </c>
      <c r="I123" s="228">
        <v>34240</v>
      </c>
      <c r="J123" s="230" t="s">
        <v>774</v>
      </c>
      <c r="K123" s="228"/>
      <c r="L123" s="228"/>
      <c r="M123" s="228"/>
      <c r="N123" s="228">
        <v>2</v>
      </c>
      <c r="O123" s="228">
        <f t="shared" si="2"/>
        <v>2</v>
      </c>
      <c r="P123" s="240"/>
      <c r="Q123" s="239" t="str">
        <f t="shared" si="3"/>
        <v/>
      </c>
      <c r="R123" s="240">
        <v>1</v>
      </c>
    </row>
    <row r="124" spans="1:18" ht="15.6" x14ac:dyDescent="0.3">
      <c r="A124" s="233" t="s">
        <v>1341</v>
      </c>
      <c r="B124" s="229" t="s">
        <v>600</v>
      </c>
      <c r="C124" s="229"/>
      <c r="D124" s="228" t="s">
        <v>775</v>
      </c>
      <c r="E124" s="229" t="s">
        <v>776</v>
      </c>
      <c r="F124" s="229" t="s">
        <v>777</v>
      </c>
      <c r="G124" s="229" t="s">
        <v>778</v>
      </c>
      <c r="H124" s="228" t="s">
        <v>160</v>
      </c>
      <c r="I124" s="228">
        <v>33612</v>
      </c>
      <c r="J124" s="230" t="s">
        <v>779</v>
      </c>
      <c r="K124" s="228">
        <v>15</v>
      </c>
      <c r="L124" s="228"/>
      <c r="M124" s="228">
        <v>10</v>
      </c>
      <c r="N124" s="228">
        <v>2</v>
      </c>
      <c r="O124" s="228">
        <f t="shared" si="2"/>
        <v>27</v>
      </c>
      <c r="P124" s="240"/>
      <c r="Q124" s="239" t="str">
        <f t="shared" si="3"/>
        <v/>
      </c>
      <c r="R124" s="240">
        <v>1</v>
      </c>
    </row>
    <row r="125" spans="1:18" ht="15.6" x14ac:dyDescent="0.3">
      <c r="A125" s="233" t="s">
        <v>1341</v>
      </c>
      <c r="B125" s="229" t="s">
        <v>600</v>
      </c>
      <c r="C125" s="229" t="s">
        <v>780</v>
      </c>
      <c r="D125" s="228" t="s">
        <v>781</v>
      </c>
      <c r="E125" s="229" t="s">
        <v>782</v>
      </c>
      <c r="F125" s="229" t="s">
        <v>783</v>
      </c>
      <c r="G125" s="229" t="s">
        <v>784</v>
      </c>
      <c r="H125" s="228" t="s">
        <v>785</v>
      </c>
      <c r="I125" s="228">
        <v>70754</v>
      </c>
      <c r="J125" s="230" t="s">
        <v>786</v>
      </c>
      <c r="K125" s="228"/>
      <c r="L125" s="228"/>
      <c r="M125" s="228"/>
      <c r="N125" s="228">
        <v>2</v>
      </c>
      <c r="O125" s="228">
        <f t="shared" si="2"/>
        <v>2</v>
      </c>
      <c r="P125" s="240"/>
      <c r="Q125" s="239" t="str">
        <f t="shared" si="3"/>
        <v/>
      </c>
      <c r="R125" s="240">
        <v>1</v>
      </c>
    </row>
    <row r="126" spans="1:18" ht="15.6" x14ac:dyDescent="0.3">
      <c r="A126" s="233" t="s">
        <v>1341</v>
      </c>
      <c r="B126" s="229" t="s">
        <v>600</v>
      </c>
      <c r="C126" s="229"/>
      <c r="D126" s="228" t="s">
        <v>787</v>
      </c>
      <c r="E126" s="229" t="s">
        <v>788</v>
      </c>
      <c r="F126" s="229" t="s">
        <v>789</v>
      </c>
      <c r="G126" s="229" t="s">
        <v>790</v>
      </c>
      <c r="H126" s="228" t="s">
        <v>785</v>
      </c>
      <c r="I126" s="228">
        <v>71202</v>
      </c>
      <c r="J126" s="230" t="s">
        <v>607</v>
      </c>
      <c r="K126" s="228"/>
      <c r="L126" s="228">
        <v>2</v>
      </c>
      <c r="M126" s="228">
        <v>2</v>
      </c>
      <c r="N126" s="228"/>
      <c r="O126" s="228">
        <f t="shared" si="2"/>
        <v>4</v>
      </c>
      <c r="P126" s="240">
        <v>4</v>
      </c>
      <c r="Q126" s="239">
        <f t="shared" si="3"/>
        <v>1</v>
      </c>
      <c r="R126" s="240"/>
    </row>
    <row r="127" spans="1:18" ht="15.6" x14ac:dyDescent="0.3">
      <c r="A127" s="233" t="s">
        <v>1341</v>
      </c>
      <c r="B127" s="229" t="s">
        <v>600</v>
      </c>
      <c r="C127" s="229"/>
      <c r="D127" s="228" t="s">
        <v>791</v>
      </c>
      <c r="E127" s="229" t="s">
        <v>792</v>
      </c>
      <c r="F127" s="229" t="s">
        <v>793</v>
      </c>
      <c r="G127" s="229" t="s">
        <v>794</v>
      </c>
      <c r="H127" s="228" t="s">
        <v>785</v>
      </c>
      <c r="I127" s="228">
        <v>70070</v>
      </c>
      <c r="J127" s="230" t="s">
        <v>795</v>
      </c>
      <c r="K127" s="228"/>
      <c r="L127" s="228"/>
      <c r="M127" s="228"/>
      <c r="N127" s="228">
        <v>2</v>
      </c>
      <c r="O127" s="228">
        <f t="shared" si="2"/>
        <v>2</v>
      </c>
      <c r="P127" s="240"/>
      <c r="Q127" s="239" t="str">
        <f t="shared" si="3"/>
        <v/>
      </c>
      <c r="R127" s="240">
        <v>1</v>
      </c>
    </row>
    <row r="128" spans="1:18" ht="15.6" x14ac:dyDescent="0.3">
      <c r="A128" s="233" t="s">
        <v>1341</v>
      </c>
      <c r="B128" s="229" t="s">
        <v>600</v>
      </c>
      <c r="C128" s="229" t="s">
        <v>796</v>
      </c>
      <c r="D128" s="228" t="s">
        <v>797</v>
      </c>
      <c r="E128" s="229" t="s">
        <v>798</v>
      </c>
      <c r="F128" s="229" t="s">
        <v>799</v>
      </c>
      <c r="G128" s="229" t="s">
        <v>800</v>
      </c>
      <c r="H128" s="228" t="s">
        <v>801</v>
      </c>
      <c r="I128" s="228">
        <v>22079</v>
      </c>
      <c r="J128" s="230" t="s">
        <v>802</v>
      </c>
      <c r="K128" s="228"/>
      <c r="L128" s="228"/>
      <c r="M128" s="228"/>
      <c r="N128" s="228">
        <v>2</v>
      </c>
      <c r="O128" s="228">
        <f t="shared" si="2"/>
        <v>2</v>
      </c>
      <c r="P128" s="240"/>
      <c r="Q128" s="239" t="str">
        <f t="shared" si="3"/>
        <v/>
      </c>
      <c r="R128" s="240">
        <v>1</v>
      </c>
    </row>
    <row r="129" spans="1:18" ht="15.6" x14ac:dyDescent="0.3">
      <c r="A129" s="233" t="s">
        <v>1341</v>
      </c>
      <c r="B129" s="229" t="s">
        <v>600</v>
      </c>
      <c r="C129" s="229"/>
      <c r="D129" s="228" t="s">
        <v>803</v>
      </c>
      <c r="E129" s="229" t="s">
        <v>804</v>
      </c>
      <c r="F129" s="229" t="s">
        <v>805</v>
      </c>
      <c r="G129" s="229" t="s">
        <v>806</v>
      </c>
      <c r="H129" s="228" t="s">
        <v>174</v>
      </c>
      <c r="I129" s="228">
        <v>20646</v>
      </c>
      <c r="J129" s="230" t="s">
        <v>807</v>
      </c>
      <c r="K129" s="228"/>
      <c r="L129" s="228"/>
      <c r="M129" s="228"/>
      <c r="N129" s="228">
        <v>2</v>
      </c>
      <c r="O129" s="228">
        <f t="shared" si="2"/>
        <v>2</v>
      </c>
      <c r="P129" s="240"/>
      <c r="Q129" s="239" t="str">
        <f t="shared" si="3"/>
        <v/>
      </c>
      <c r="R129" s="240">
        <v>1</v>
      </c>
    </row>
    <row r="130" spans="1:18" ht="15.6" x14ac:dyDescent="0.3">
      <c r="A130" s="233" t="s">
        <v>1341</v>
      </c>
      <c r="B130" s="229" t="s">
        <v>600</v>
      </c>
      <c r="C130" s="229"/>
      <c r="D130" s="228" t="s">
        <v>808</v>
      </c>
      <c r="E130" s="229" t="s">
        <v>809</v>
      </c>
      <c r="F130" s="229" t="s">
        <v>810</v>
      </c>
      <c r="G130" s="229" t="s">
        <v>811</v>
      </c>
      <c r="H130" s="228" t="s">
        <v>174</v>
      </c>
      <c r="I130" s="228">
        <v>20781</v>
      </c>
      <c r="J130" s="230" t="s">
        <v>812</v>
      </c>
      <c r="K130" s="228">
        <v>5</v>
      </c>
      <c r="L130" s="228">
        <v>5</v>
      </c>
      <c r="M130" s="228">
        <v>5</v>
      </c>
      <c r="N130" s="228">
        <v>2</v>
      </c>
      <c r="O130" s="228">
        <f t="shared" si="2"/>
        <v>17</v>
      </c>
      <c r="P130" s="240"/>
      <c r="Q130" s="239" t="str">
        <f t="shared" si="3"/>
        <v/>
      </c>
      <c r="R130" s="240">
        <v>1</v>
      </c>
    </row>
    <row r="131" spans="1:18" ht="15.6" x14ac:dyDescent="0.3">
      <c r="A131" s="233" t="s">
        <v>1341</v>
      </c>
      <c r="B131" s="229" t="s">
        <v>600</v>
      </c>
      <c r="C131" s="229"/>
      <c r="D131" s="228" t="s">
        <v>813</v>
      </c>
      <c r="E131" s="229" t="s">
        <v>814</v>
      </c>
      <c r="F131" s="229" t="s">
        <v>815</v>
      </c>
      <c r="G131" s="229" t="s">
        <v>816</v>
      </c>
      <c r="H131" s="228" t="s">
        <v>174</v>
      </c>
      <c r="I131" s="228">
        <v>21703</v>
      </c>
      <c r="J131" s="230" t="s">
        <v>817</v>
      </c>
      <c r="K131" s="228"/>
      <c r="L131" s="228"/>
      <c r="M131" s="228"/>
      <c r="N131" s="228">
        <v>2</v>
      </c>
      <c r="O131" s="228">
        <f t="shared" ref="O131:O194" si="4">SUM(K131:N131)</f>
        <v>2</v>
      </c>
      <c r="P131" s="240"/>
      <c r="Q131" s="239" t="str">
        <f t="shared" ref="Q131:Q194" si="5">IF(P131&gt;0,1,"")</f>
        <v/>
      </c>
      <c r="R131" s="240">
        <v>1</v>
      </c>
    </row>
    <row r="132" spans="1:18" ht="15.6" x14ac:dyDescent="0.3">
      <c r="A132" s="233" t="s">
        <v>1341</v>
      </c>
      <c r="B132" s="229" t="s">
        <v>600</v>
      </c>
      <c r="C132" s="229"/>
      <c r="D132" s="228" t="s">
        <v>818</v>
      </c>
      <c r="E132" s="229" t="s">
        <v>819</v>
      </c>
      <c r="F132" s="229" t="s">
        <v>820</v>
      </c>
      <c r="G132" s="229" t="s">
        <v>289</v>
      </c>
      <c r="H132" s="228" t="s">
        <v>174</v>
      </c>
      <c r="I132" s="228">
        <v>21795</v>
      </c>
      <c r="J132" s="230" t="s">
        <v>821</v>
      </c>
      <c r="K132" s="228"/>
      <c r="L132" s="228"/>
      <c r="M132" s="228"/>
      <c r="N132" s="228">
        <v>2</v>
      </c>
      <c r="O132" s="228">
        <f t="shared" si="4"/>
        <v>2</v>
      </c>
      <c r="P132" s="240"/>
      <c r="Q132" s="239" t="str">
        <f t="shared" si="5"/>
        <v/>
      </c>
      <c r="R132" s="240">
        <v>1</v>
      </c>
    </row>
    <row r="133" spans="1:18" ht="15.6" x14ac:dyDescent="0.3">
      <c r="A133" s="233" t="s">
        <v>1341</v>
      </c>
      <c r="B133" s="229" t="s">
        <v>600</v>
      </c>
      <c r="C133" s="229"/>
      <c r="D133" s="228" t="s">
        <v>822</v>
      </c>
      <c r="E133" s="229" t="s">
        <v>823</v>
      </c>
      <c r="F133" s="229" t="s">
        <v>824</v>
      </c>
      <c r="G133" s="229" t="s">
        <v>674</v>
      </c>
      <c r="H133" s="228" t="s">
        <v>174</v>
      </c>
      <c r="I133" s="228">
        <v>21046</v>
      </c>
      <c r="J133" s="230" t="s">
        <v>280</v>
      </c>
      <c r="K133" s="228"/>
      <c r="L133" s="228"/>
      <c r="M133" s="228"/>
      <c r="N133" s="228">
        <v>5</v>
      </c>
      <c r="O133" s="228">
        <f t="shared" si="4"/>
        <v>5</v>
      </c>
      <c r="P133" s="240"/>
      <c r="Q133" s="239" t="str">
        <f t="shared" si="5"/>
        <v/>
      </c>
      <c r="R133" s="240">
        <v>1</v>
      </c>
    </row>
    <row r="134" spans="1:18" ht="15.6" x14ac:dyDescent="0.3">
      <c r="A134" s="233" t="s">
        <v>1341</v>
      </c>
      <c r="B134" s="229" t="s">
        <v>600</v>
      </c>
      <c r="C134" s="229"/>
      <c r="D134" s="228" t="s">
        <v>825</v>
      </c>
      <c r="E134" s="229" t="s">
        <v>826</v>
      </c>
      <c r="F134" s="229" t="s">
        <v>827</v>
      </c>
      <c r="G134" s="229" t="s">
        <v>828</v>
      </c>
      <c r="H134" s="228" t="s">
        <v>174</v>
      </c>
      <c r="I134" s="228">
        <v>21162</v>
      </c>
      <c r="J134" s="230" t="s">
        <v>829</v>
      </c>
      <c r="K134" s="228"/>
      <c r="L134" s="228"/>
      <c r="M134" s="228"/>
      <c r="N134" s="228">
        <v>2</v>
      </c>
      <c r="O134" s="228">
        <f t="shared" si="4"/>
        <v>2</v>
      </c>
      <c r="P134" s="240"/>
      <c r="Q134" s="239" t="str">
        <f t="shared" si="5"/>
        <v/>
      </c>
      <c r="R134" s="240">
        <v>1</v>
      </c>
    </row>
    <row r="135" spans="1:18" ht="15.6" x14ac:dyDescent="0.3">
      <c r="A135" s="233" t="s">
        <v>1341</v>
      </c>
      <c r="B135" s="229" t="s">
        <v>600</v>
      </c>
      <c r="C135" s="229" t="s">
        <v>830</v>
      </c>
      <c r="D135" s="228" t="s">
        <v>831</v>
      </c>
      <c r="E135" s="229" t="s">
        <v>832</v>
      </c>
      <c r="F135" s="229" t="s">
        <v>833</v>
      </c>
      <c r="G135" s="229" t="s">
        <v>834</v>
      </c>
      <c r="H135" s="228" t="s">
        <v>685</v>
      </c>
      <c r="I135" s="228">
        <v>30318</v>
      </c>
      <c r="J135" s="230" t="s">
        <v>835</v>
      </c>
      <c r="K135" s="228"/>
      <c r="L135" s="228"/>
      <c r="M135" s="228"/>
      <c r="N135" s="228">
        <v>2</v>
      </c>
      <c r="O135" s="228">
        <f t="shared" si="4"/>
        <v>2</v>
      </c>
      <c r="P135" s="240"/>
      <c r="Q135" s="239" t="str">
        <f t="shared" si="5"/>
        <v/>
      </c>
      <c r="R135" s="240">
        <v>1</v>
      </c>
    </row>
    <row r="136" spans="1:18" ht="15.6" x14ac:dyDescent="0.3">
      <c r="A136" s="233" t="s">
        <v>1341</v>
      </c>
      <c r="B136" s="229" t="s">
        <v>600</v>
      </c>
      <c r="C136" s="229"/>
      <c r="D136" s="228" t="s">
        <v>836</v>
      </c>
      <c r="E136" s="229" t="s">
        <v>837</v>
      </c>
      <c r="F136" s="229" t="s">
        <v>838</v>
      </c>
      <c r="G136" s="229" t="s">
        <v>839</v>
      </c>
      <c r="H136" s="228" t="s">
        <v>685</v>
      </c>
      <c r="I136" s="228">
        <v>30083</v>
      </c>
      <c r="J136" s="230" t="s">
        <v>840</v>
      </c>
      <c r="K136" s="228"/>
      <c r="L136" s="228"/>
      <c r="M136" s="228"/>
      <c r="N136" s="228">
        <v>2</v>
      </c>
      <c r="O136" s="228">
        <f t="shared" si="4"/>
        <v>2</v>
      </c>
      <c r="P136" s="240"/>
      <c r="Q136" s="239" t="str">
        <f t="shared" si="5"/>
        <v/>
      </c>
      <c r="R136" s="240">
        <v>1</v>
      </c>
    </row>
    <row r="137" spans="1:18" ht="15.6" x14ac:dyDescent="0.3">
      <c r="A137" s="233" t="s">
        <v>1341</v>
      </c>
      <c r="B137" s="229" t="s">
        <v>600</v>
      </c>
      <c r="C137" s="229"/>
      <c r="D137" s="228" t="s">
        <v>841</v>
      </c>
      <c r="E137" s="229" t="s">
        <v>842</v>
      </c>
      <c r="F137" s="229" t="s">
        <v>843</v>
      </c>
      <c r="G137" s="229" t="s">
        <v>844</v>
      </c>
      <c r="H137" s="228" t="s">
        <v>629</v>
      </c>
      <c r="I137" s="228">
        <v>37406</v>
      </c>
      <c r="J137" s="230" t="s">
        <v>845</v>
      </c>
      <c r="K137" s="228"/>
      <c r="L137" s="228"/>
      <c r="M137" s="228"/>
      <c r="N137" s="228">
        <v>2</v>
      </c>
      <c r="O137" s="228">
        <f t="shared" si="4"/>
        <v>2</v>
      </c>
      <c r="P137" s="240"/>
      <c r="Q137" s="239" t="str">
        <f t="shared" si="5"/>
        <v/>
      </c>
      <c r="R137" s="240">
        <v>1</v>
      </c>
    </row>
    <row r="138" spans="1:18" ht="15.6" x14ac:dyDescent="0.3">
      <c r="A138" s="233" t="s">
        <v>1341</v>
      </c>
      <c r="B138" s="229" t="s">
        <v>600</v>
      </c>
      <c r="C138" s="229"/>
      <c r="D138" s="228" t="s">
        <v>846</v>
      </c>
      <c r="E138" s="229" t="s">
        <v>847</v>
      </c>
      <c r="F138" s="229" t="s">
        <v>848</v>
      </c>
      <c r="G138" s="229" t="s">
        <v>849</v>
      </c>
      <c r="H138" s="228" t="s">
        <v>685</v>
      </c>
      <c r="I138" s="228">
        <v>30622</v>
      </c>
      <c r="J138" s="230" t="s">
        <v>850</v>
      </c>
      <c r="K138" s="228"/>
      <c r="L138" s="228"/>
      <c r="M138" s="228"/>
      <c r="N138" s="228">
        <v>2</v>
      </c>
      <c r="O138" s="228">
        <f t="shared" si="4"/>
        <v>2</v>
      </c>
      <c r="P138" s="240"/>
      <c r="Q138" s="239" t="str">
        <f t="shared" si="5"/>
        <v/>
      </c>
      <c r="R138" s="240">
        <v>1</v>
      </c>
    </row>
    <row r="139" spans="1:18" ht="15.6" x14ac:dyDescent="0.3">
      <c r="A139" s="233" t="s">
        <v>1341</v>
      </c>
      <c r="B139" s="229" t="s">
        <v>600</v>
      </c>
      <c r="C139" s="229"/>
      <c r="D139" s="228" t="s">
        <v>851</v>
      </c>
      <c r="E139" s="229" t="s">
        <v>852</v>
      </c>
      <c r="F139" s="229" t="s">
        <v>853</v>
      </c>
      <c r="G139" s="229" t="s">
        <v>854</v>
      </c>
      <c r="H139" s="228" t="s">
        <v>685</v>
      </c>
      <c r="I139" s="228">
        <v>30907</v>
      </c>
      <c r="J139" s="230" t="s">
        <v>855</v>
      </c>
      <c r="K139" s="228"/>
      <c r="L139" s="228"/>
      <c r="M139" s="228"/>
      <c r="N139" s="228">
        <v>2</v>
      </c>
      <c r="O139" s="228">
        <f t="shared" si="4"/>
        <v>2</v>
      </c>
      <c r="P139" s="240"/>
      <c r="Q139" s="239" t="str">
        <f t="shared" si="5"/>
        <v/>
      </c>
      <c r="R139" s="240">
        <v>1</v>
      </c>
    </row>
    <row r="140" spans="1:18" ht="15.6" x14ac:dyDescent="0.3">
      <c r="A140" s="233" t="s">
        <v>1341</v>
      </c>
      <c r="B140" s="229" t="s">
        <v>600</v>
      </c>
      <c r="C140" s="229"/>
      <c r="D140" s="228" t="s">
        <v>856</v>
      </c>
      <c r="E140" s="229" t="s">
        <v>857</v>
      </c>
      <c r="F140" s="229" t="s">
        <v>858</v>
      </c>
      <c r="G140" s="229" t="s">
        <v>644</v>
      </c>
      <c r="H140" s="228" t="s">
        <v>685</v>
      </c>
      <c r="I140" s="228">
        <v>30504</v>
      </c>
      <c r="J140" s="230" t="s">
        <v>859</v>
      </c>
      <c r="K140" s="228"/>
      <c r="L140" s="228"/>
      <c r="M140" s="228"/>
      <c r="N140" s="228">
        <v>2</v>
      </c>
      <c r="O140" s="228">
        <f t="shared" si="4"/>
        <v>2</v>
      </c>
      <c r="P140" s="240"/>
      <c r="Q140" s="239" t="str">
        <f t="shared" si="5"/>
        <v/>
      </c>
      <c r="R140" s="240">
        <v>1</v>
      </c>
    </row>
    <row r="141" spans="1:18" ht="15.6" x14ac:dyDescent="0.3">
      <c r="A141" s="233" t="s">
        <v>1341</v>
      </c>
      <c r="B141" s="229" t="s">
        <v>600</v>
      </c>
      <c r="C141" s="229"/>
      <c r="D141" s="228" t="s">
        <v>860</v>
      </c>
      <c r="E141" s="229" t="s">
        <v>861</v>
      </c>
      <c r="F141" s="229" t="s">
        <v>862</v>
      </c>
      <c r="G141" s="229" t="s">
        <v>863</v>
      </c>
      <c r="H141" s="228" t="s">
        <v>685</v>
      </c>
      <c r="I141" s="228">
        <v>31206</v>
      </c>
      <c r="J141" s="230" t="s">
        <v>864</v>
      </c>
      <c r="K141" s="228"/>
      <c r="L141" s="228"/>
      <c r="M141" s="228"/>
      <c r="N141" s="228">
        <v>2</v>
      </c>
      <c r="O141" s="228">
        <f t="shared" si="4"/>
        <v>2</v>
      </c>
      <c r="P141" s="240"/>
      <c r="Q141" s="239" t="str">
        <f t="shared" si="5"/>
        <v/>
      </c>
      <c r="R141" s="240">
        <v>1</v>
      </c>
    </row>
    <row r="142" spans="1:18" ht="15.6" x14ac:dyDescent="0.3">
      <c r="A142" s="233" t="s">
        <v>1341</v>
      </c>
      <c r="B142" s="229" t="s">
        <v>600</v>
      </c>
      <c r="C142" s="229" t="s">
        <v>865</v>
      </c>
      <c r="D142" s="228" t="s">
        <v>866</v>
      </c>
      <c r="E142" s="229" t="s">
        <v>867</v>
      </c>
      <c r="F142" s="229" t="s">
        <v>868</v>
      </c>
      <c r="G142" s="229" t="s">
        <v>674</v>
      </c>
      <c r="H142" s="228" t="s">
        <v>629</v>
      </c>
      <c r="I142" s="228">
        <v>38401</v>
      </c>
      <c r="J142" s="230" t="s">
        <v>869</v>
      </c>
      <c r="K142" s="228">
        <v>10</v>
      </c>
      <c r="L142" s="228"/>
      <c r="M142" s="228"/>
      <c r="N142" s="228"/>
      <c r="O142" s="228">
        <f t="shared" si="4"/>
        <v>10</v>
      </c>
      <c r="P142" s="240"/>
      <c r="Q142" s="239" t="str">
        <f t="shared" si="5"/>
        <v/>
      </c>
      <c r="R142" s="240">
        <v>1</v>
      </c>
    </row>
    <row r="143" spans="1:18" ht="15.6" x14ac:dyDescent="0.3">
      <c r="A143" s="233" t="s">
        <v>1341</v>
      </c>
      <c r="B143" s="229" t="s">
        <v>600</v>
      </c>
      <c r="C143" s="229"/>
      <c r="D143" s="228" t="s">
        <v>870</v>
      </c>
      <c r="E143" s="229" t="s">
        <v>871</v>
      </c>
      <c r="F143" s="229" t="s">
        <v>872</v>
      </c>
      <c r="G143" s="229" t="s">
        <v>873</v>
      </c>
      <c r="H143" s="228" t="s">
        <v>629</v>
      </c>
      <c r="I143" s="228">
        <v>37921</v>
      </c>
      <c r="J143" s="230" t="s">
        <v>874</v>
      </c>
      <c r="K143" s="228">
        <v>5</v>
      </c>
      <c r="L143" s="228"/>
      <c r="M143" s="228"/>
      <c r="N143" s="228">
        <v>2</v>
      </c>
      <c r="O143" s="228">
        <f t="shared" si="4"/>
        <v>7</v>
      </c>
      <c r="P143" s="240"/>
      <c r="Q143" s="239" t="str">
        <f t="shared" si="5"/>
        <v/>
      </c>
      <c r="R143" s="240">
        <v>1</v>
      </c>
    </row>
    <row r="144" spans="1:18" ht="15.6" x14ac:dyDescent="0.3">
      <c r="A144" s="233" t="s">
        <v>1341</v>
      </c>
      <c r="B144" s="229" t="s">
        <v>600</v>
      </c>
      <c r="C144" s="229"/>
      <c r="D144" s="228" t="s">
        <v>875</v>
      </c>
      <c r="E144" s="229" t="s">
        <v>876</v>
      </c>
      <c r="F144" s="229" t="s">
        <v>877</v>
      </c>
      <c r="G144" s="229" t="s">
        <v>878</v>
      </c>
      <c r="H144" s="228" t="s">
        <v>629</v>
      </c>
      <c r="I144" s="228">
        <v>37209</v>
      </c>
      <c r="J144" s="230" t="s">
        <v>879</v>
      </c>
      <c r="K144" s="228"/>
      <c r="L144" s="228"/>
      <c r="M144" s="228"/>
      <c r="N144" s="228">
        <v>5</v>
      </c>
      <c r="O144" s="228">
        <f t="shared" si="4"/>
        <v>5</v>
      </c>
      <c r="P144" s="240"/>
      <c r="Q144" s="239" t="str">
        <f t="shared" si="5"/>
        <v/>
      </c>
      <c r="R144" s="240">
        <v>1</v>
      </c>
    </row>
    <row r="145" spans="1:18" ht="15.6" x14ac:dyDescent="0.3">
      <c r="A145" s="233" t="s">
        <v>1341</v>
      </c>
      <c r="B145" s="229" t="s">
        <v>600</v>
      </c>
      <c r="C145" s="229"/>
      <c r="D145" s="228" t="s">
        <v>880</v>
      </c>
      <c r="E145" s="229" t="s">
        <v>881</v>
      </c>
      <c r="F145" s="229" t="s">
        <v>882</v>
      </c>
      <c r="G145" s="229" t="s">
        <v>883</v>
      </c>
      <c r="H145" s="228" t="s">
        <v>494</v>
      </c>
      <c r="I145" s="228">
        <v>40209</v>
      </c>
      <c r="J145" s="230" t="s">
        <v>884</v>
      </c>
      <c r="K145" s="228"/>
      <c r="L145" s="228"/>
      <c r="M145" s="228"/>
      <c r="N145" s="228">
        <v>2</v>
      </c>
      <c r="O145" s="228">
        <f t="shared" si="4"/>
        <v>2</v>
      </c>
      <c r="P145" s="240"/>
      <c r="Q145" s="239" t="str">
        <f t="shared" si="5"/>
        <v/>
      </c>
      <c r="R145" s="240">
        <v>1</v>
      </c>
    </row>
    <row r="146" spans="1:18" ht="15.6" x14ac:dyDescent="0.3">
      <c r="A146" s="233" t="s">
        <v>1341</v>
      </c>
      <c r="B146" s="229" t="s">
        <v>600</v>
      </c>
      <c r="C146" s="229"/>
      <c r="D146" s="228" t="s">
        <v>885</v>
      </c>
      <c r="E146" s="229" t="s">
        <v>886</v>
      </c>
      <c r="F146" s="229" t="s">
        <v>887</v>
      </c>
      <c r="G146" s="229" t="s">
        <v>888</v>
      </c>
      <c r="H146" s="228" t="s">
        <v>629</v>
      </c>
      <c r="I146" s="228">
        <v>37601</v>
      </c>
      <c r="J146" s="230" t="s">
        <v>889</v>
      </c>
      <c r="K146" s="228"/>
      <c r="L146" s="228"/>
      <c r="M146" s="228"/>
      <c r="N146" s="228">
        <v>2</v>
      </c>
      <c r="O146" s="228">
        <f t="shared" si="4"/>
        <v>2</v>
      </c>
      <c r="P146" s="240"/>
      <c r="Q146" s="239" t="str">
        <f t="shared" si="5"/>
        <v/>
      </c>
      <c r="R146" s="240">
        <v>1</v>
      </c>
    </row>
    <row r="147" spans="1:18" ht="15.6" x14ac:dyDescent="0.3">
      <c r="A147" s="233" t="s">
        <v>1341</v>
      </c>
      <c r="B147" s="229" t="s">
        <v>600</v>
      </c>
      <c r="C147" s="229"/>
      <c r="D147" s="228" t="s">
        <v>890</v>
      </c>
      <c r="E147" s="229" t="s">
        <v>891</v>
      </c>
      <c r="F147" s="229" t="s">
        <v>892</v>
      </c>
      <c r="G147" s="229" t="s">
        <v>893</v>
      </c>
      <c r="H147" s="228" t="s">
        <v>494</v>
      </c>
      <c r="I147" s="228">
        <v>42701</v>
      </c>
      <c r="J147" s="230" t="s">
        <v>894</v>
      </c>
      <c r="K147" s="228"/>
      <c r="L147" s="228"/>
      <c r="M147" s="228"/>
      <c r="N147" s="228">
        <v>2</v>
      </c>
      <c r="O147" s="228">
        <f t="shared" si="4"/>
        <v>2</v>
      </c>
      <c r="P147" s="240"/>
      <c r="Q147" s="239" t="str">
        <f t="shared" si="5"/>
        <v/>
      </c>
      <c r="R147" s="240">
        <v>1</v>
      </c>
    </row>
    <row r="148" spans="1:18" ht="15.6" x14ac:dyDescent="0.3">
      <c r="A148" s="233" t="s">
        <v>1341</v>
      </c>
      <c r="B148" s="229" t="s">
        <v>600</v>
      </c>
      <c r="C148" s="229"/>
      <c r="D148" s="228" t="s">
        <v>895</v>
      </c>
      <c r="E148" s="229" t="s">
        <v>896</v>
      </c>
      <c r="F148" s="229" t="s">
        <v>897</v>
      </c>
      <c r="G148" s="229" t="s">
        <v>898</v>
      </c>
      <c r="H148" s="228" t="s">
        <v>629</v>
      </c>
      <c r="I148" s="228">
        <v>38501</v>
      </c>
      <c r="J148" s="230" t="s">
        <v>899</v>
      </c>
      <c r="K148" s="228"/>
      <c r="L148" s="228"/>
      <c r="M148" s="228"/>
      <c r="N148" s="228">
        <v>2</v>
      </c>
      <c r="O148" s="228">
        <f t="shared" si="4"/>
        <v>2</v>
      </c>
      <c r="P148" s="240"/>
      <c r="Q148" s="239" t="str">
        <f t="shared" si="5"/>
        <v/>
      </c>
      <c r="R148" s="240">
        <v>1</v>
      </c>
    </row>
    <row r="149" spans="1:18" ht="15.6" x14ac:dyDescent="0.3">
      <c r="A149" s="233" t="s">
        <v>1341</v>
      </c>
      <c r="B149" s="229" t="s">
        <v>600</v>
      </c>
      <c r="C149" s="229" t="s">
        <v>900</v>
      </c>
      <c r="D149" s="228" t="s">
        <v>901</v>
      </c>
      <c r="E149" s="229" t="s">
        <v>902</v>
      </c>
      <c r="F149" s="229" t="s">
        <v>903</v>
      </c>
      <c r="G149" s="229" t="s">
        <v>904</v>
      </c>
      <c r="H149" s="228" t="s">
        <v>905</v>
      </c>
      <c r="I149" s="228">
        <v>25143</v>
      </c>
      <c r="J149" s="230" t="s">
        <v>906</v>
      </c>
      <c r="K149" s="228"/>
      <c r="L149" s="228"/>
      <c r="M149" s="228">
        <v>4</v>
      </c>
      <c r="N149" s="228">
        <v>2</v>
      </c>
      <c r="O149" s="228">
        <f t="shared" si="4"/>
        <v>6</v>
      </c>
      <c r="P149" s="240"/>
      <c r="Q149" s="239" t="str">
        <f t="shared" si="5"/>
        <v/>
      </c>
      <c r="R149" s="240">
        <v>1</v>
      </c>
    </row>
    <row r="150" spans="1:18" ht="15.6" x14ac:dyDescent="0.3">
      <c r="A150" s="233" t="s">
        <v>1341</v>
      </c>
      <c r="B150" s="229" t="s">
        <v>600</v>
      </c>
      <c r="C150" s="229"/>
      <c r="D150" s="228" t="s">
        <v>907</v>
      </c>
      <c r="E150" s="229" t="s">
        <v>908</v>
      </c>
      <c r="F150" s="229" t="s">
        <v>909</v>
      </c>
      <c r="G150" s="229" t="s">
        <v>910</v>
      </c>
      <c r="H150" s="228" t="s">
        <v>905</v>
      </c>
      <c r="I150" s="228">
        <v>25704</v>
      </c>
      <c r="J150" s="230" t="s">
        <v>911</v>
      </c>
      <c r="K150" s="228"/>
      <c r="L150" s="228"/>
      <c r="M150" s="228">
        <v>5</v>
      </c>
      <c r="N150" s="228">
        <v>2</v>
      </c>
      <c r="O150" s="228">
        <f t="shared" si="4"/>
        <v>7</v>
      </c>
      <c r="P150" s="240"/>
      <c r="Q150" s="239" t="str">
        <f t="shared" si="5"/>
        <v/>
      </c>
      <c r="R150" s="240">
        <v>1</v>
      </c>
    </row>
    <row r="151" spans="1:18" ht="15.6" x14ac:dyDescent="0.3">
      <c r="A151" s="233" t="s">
        <v>1341</v>
      </c>
      <c r="B151" s="229" t="s">
        <v>600</v>
      </c>
      <c r="C151" s="229"/>
      <c r="D151" s="228" t="s">
        <v>912</v>
      </c>
      <c r="E151" s="229" t="s">
        <v>913</v>
      </c>
      <c r="F151" s="229" t="s">
        <v>914</v>
      </c>
      <c r="G151" s="229" t="s">
        <v>915</v>
      </c>
      <c r="H151" s="228" t="s">
        <v>905</v>
      </c>
      <c r="I151" s="228">
        <v>26150</v>
      </c>
      <c r="J151" s="230" t="s">
        <v>916</v>
      </c>
      <c r="K151" s="228"/>
      <c r="L151" s="228"/>
      <c r="M151" s="228">
        <v>8</v>
      </c>
      <c r="N151" s="228">
        <v>2</v>
      </c>
      <c r="O151" s="228">
        <f t="shared" si="4"/>
        <v>10</v>
      </c>
      <c r="P151" s="240"/>
      <c r="Q151" s="239" t="str">
        <f t="shared" si="5"/>
        <v/>
      </c>
      <c r="R151" s="240">
        <v>1</v>
      </c>
    </row>
    <row r="152" spans="1:18" ht="15.6" x14ac:dyDescent="0.3">
      <c r="A152" s="233" t="s">
        <v>1341</v>
      </c>
      <c r="B152" s="229" t="s">
        <v>600</v>
      </c>
      <c r="C152" s="229"/>
      <c r="D152" s="228" t="s">
        <v>917</v>
      </c>
      <c r="E152" s="229" t="s">
        <v>918</v>
      </c>
      <c r="F152" s="229" t="s">
        <v>919</v>
      </c>
      <c r="G152" s="229" t="s">
        <v>920</v>
      </c>
      <c r="H152" s="228" t="s">
        <v>905</v>
      </c>
      <c r="I152" s="228">
        <v>24740</v>
      </c>
      <c r="J152" s="230" t="s">
        <v>921</v>
      </c>
      <c r="K152" s="228"/>
      <c r="L152" s="228"/>
      <c r="M152" s="228">
        <v>1</v>
      </c>
      <c r="N152" s="228">
        <v>2</v>
      </c>
      <c r="O152" s="228">
        <f t="shared" si="4"/>
        <v>3</v>
      </c>
      <c r="P152" s="240">
        <v>3</v>
      </c>
      <c r="Q152" s="239">
        <f t="shared" si="5"/>
        <v>1</v>
      </c>
      <c r="R152" s="240"/>
    </row>
    <row r="153" spans="1:18" ht="15.6" x14ac:dyDescent="0.3">
      <c r="A153" s="233" t="s">
        <v>1341</v>
      </c>
      <c r="B153" s="229" t="s">
        <v>600</v>
      </c>
      <c r="C153" s="229"/>
      <c r="D153" s="228" t="s">
        <v>922</v>
      </c>
      <c r="E153" s="229" t="s">
        <v>923</v>
      </c>
      <c r="F153" s="229" t="s">
        <v>924</v>
      </c>
      <c r="G153" s="229" t="s">
        <v>925</v>
      </c>
      <c r="H153" s="228" t="s">
        <v>905</v>
      </c>
      <c r="I153" s="228">
        <v>26554</v>
      </c>
      <c r="J153" s="230" t="s">
        <v>926</v>
      </c>
      <c r="K153" s="228"/>
      <c r="L153" s="228"/>
      <c r="M153" s="228"/>
      <c r="N153" s="228">
        <v>2</v>
      </c>
      <c r="O153" s="228">
        <f t="shared" si="4"/>
        <v>2</v>
      </c>
      <c r="P153" s="240">
        <v>2</v>
      </c>
      <c r="Q153" s="239">
        <f t="shared" si="5"/>
        <v>1</v>
      </c>
      <c r="R153" s="240"/>
    </row>
    <row r="154" spans="1:18" ht="15.6" x14ac:dyDescent="0.3">
      <c r="A154" s="233" t="s">
        <v>1341</v>
      </c>
      <c r="B154" s="229" t="s">
        <v>600</v>
      </c>
      <c r="C154" s="229"/>
      <c r="D154" s="228" t="s">
        <v>927</v>
      </c>
      <c r="E154" s="229" t="s">
        <v>928</v>
      </c>
      <c r="F154" s="229" t="s">
        <v>929</v>
      </c>
      <c r="G154" s="229" t="s">
        <v>930</v>
      </c>
      <c r="H154" s="228" t="s">
        <v>494</v>
      </c>
      <c r="I154" s="228">
        <v>41501</v>
      </c>
      <c r="J154" s="230" t="s">
        <v>931</v>
      </c>
      <c r="K154" s="228"/>
      <c r="L154" s="228"/>
      <c r="M154" s="228"/>
      <c r="N154" s="228">
        <v>2</v>
      </c>
      <c r="O154" s="228">
        <f t="shared" si="4"/>
        <v>2</v>
      </c>
      <c r="P154" s="240">
        <v>2</v>
      </c>
      <c r="Q154" s="239">
        <f t="shared" si="5"/>
        <v>1</v>
      </c>
      <c r="R154" s="240"/>
    </row>
    <row r="155" spans="1:18" ht="15.6" x14ac:dyDescent="0.3">
      <c r="A155" s="233" t="s">
        <v>1341</v>
      </c>
      <c r="B155" s="229" t="s">
        <v>600</v>
      </c>
      <c r="C155" s="229" t="s">
        <v>932</v>
      </c>
      <c r="D155" s="228" t="s">
        <v>933</v>
      </c>
      <c r="E155" s="229" t="s">
        <v>934</v>
      </c>
      <c r="F155" s="229" t="s">
        <v>935</v>
      </c>
      <c r="G155" s="229" t="s">
        <v>936</v>
      </c>
      <c r="H155" s="228" t="s">
        <v>801</v>
      </c>
      <c r="I155" s="228">
        <v>24540</v>
      </c>
      <c r="J155" s="230" t="s">
        <v>937</v>
      </c>
      <c r="K155" s="228"/>
      <c r="L155" s="228"/>
      <c r="M155" s="228"/>
      <c r="N155" s="228">
        <v>2</v>
      </c>
      <c r="O155" s="228">
        <f t="shared" si="4"/>
        <v>2</v>
      </c>
      <c r="P155" s="240">
        <v>2</v>
      </c>
      <c r="Q155" s="239">
        <f t="shared" si="5"/>
        <v>1</v>
      </c>
      <c r="R155" s="240"/>
    </row>
    <row r="156" spans="1:18" ht="15.6" x14ac:dyDescent="0.3">
      <c r="A156" s="233" t="s">
        <v>1341</v>
      </c>
      <c r="B156" s="229" t="s">
        <v>600</v>
      </c>
      <c r="C156" s="229"/>
      <c r="D156" s="228" t="s">
        <v>938</v>
      </c>
      <c r="E156" s="229" t="s">
        <v>939</v>
      </c>
      <c r="F156" s="229" t="s">
        <v>940</v>
      </c>
      <c r="G156" s="229" t="s">
        <v>941</v>
      </c>
      <c r="H156" s="228" t="s">
        <v>801</v>
      </c>
      <c r="I156" s="228">
        <v>22408</v>
      </c>
      <c r="J156" s="230" t="s">
        <v>942</v>
      </c>
      <c r="K156" s="228"/>
      <c r="L156" s="228"/>
      <c r="M156" s="228"/>
      <c r="N156" s="228">
        <v>2</v>
      </c>
      <c r="O156" s="228">
        <f t="shared" si="4"/>
        <v>2</v>
      </c>
      <c r="P156" s="240">
        <v>2</v>
      </c>
      <c r="Q156" s="239">
        <f t="shared" si="5"/>
        <v>1</v>
      </c>
      <c r="R156" s="240"/>
    </row>
    <row r="157" spans="1:18" ht="15.6" x14ac:dyDescent="0.3">
      <c r="A157" s="233" t="s">
        <v>1341</v>
      </c>
      <c r="B157" s="229" t="s">
        <v>600</v>
      </c>
      <c r="C157" s="229"/>
      <c r="D157" s="228" t="s">
        <v>943</v>
      </c>
      <c r="E157" s="229" t="s">
        <v>944</v>
      </c>
      <c r="F157" s="229" t="s">
        <v>945</v>
      </c>
      <c r="G157" s="229" t="s">
        <v>946</v>
      </c>
      <c r="H157" s="228" t="s">
        <v>801</v>
      </c>
      <c r="I157" s="228">
        <v>24501</v>
      </c>
      <c r="J157" s="230" t="s">
        <v>947</v>
      </c>
      <c r="K157" s="228"/>
      <c r="L157" s="228"/>
      <c r="M157" s="228"/>
      <c r="N157" s="228">
        <v>2</v>
      </c>
      <c r="O157" s="228">
        <f t="shared" si="4"/>
        <v>2</v>
      </c>
      <c r="P157" s="240">
        <v>2</v>
      </c>
      <c r="Q157" s="239">
        <f t="shared" si="5"/>
        <v>1</v>
      </c>
      <c r="R157" s="240"/>
    </row>
    <row r="158" spans="1:18" ht="15.6" x14ac:dyDescent="0.3">
      <c r="A158" s="233" t="s">
        <v>1341</v>
      </c>
      <c r="B158" s="229" t="s">
        <v>600</v>
      </c>
      <c r="C158" s="229"/>
      <c r="D158" s="228" t="s">
        <v>948</v>
      </c>
      <c r="E158" s="229" t="s">
        <v>949</v>
      </c>
      <c r="F158" s="229" t="s">
        <v>950</v>
      </c>
      <c r="G158" s="229" t="s">
        <v>951</v>
      </c>
      <c r="H158" s="228" t="s">
        <v>801</v>
      </c>
      <c r="I158" s="228">
        <v>24382</v>
      </c>
      <c r="J158" s="230" t="s">
        <v>952</v>
      </c>
      <c r="K158" s="228"/>
      <c r="L158" s="228"/>
      <c r="M158" s="228"/>
      <c r="N158" s="228">
        <v>2</v>
      </c>
      <c r="O158" s="228">
        <f t="shared" si="4"/>
        <v>2</v>
      </c>
      <c r="P158" s="240">
        <v>2</v>
      </c>
      <c r="Q158" s="239">
        <f t="shared" si="5"/>
        <v>1</v>
      </c>
      <c r="R158" s="240"/>
    </row>
    <row r="159" spans="1:18" ht="15.6" x14ac:dyDescent="0.3">
      <c r="A159" s="233" t="s">
        <v>1341</v>
      </c>
      <c r="B159" s="229" t="s">
        <v>600</v>
      </c>
      <c r="C159" s="229"/>
      <c r="D159" s="228" t="s">
        <v>953</v>
      </c>
      <c r="E159" s="229" t="s">
        <v>954</v>
      </c>
      <c r="F159" s="229" t="s">
        <v>955</v>
      </c>
      <c r="G159" s="229" t="s">
        <v>956</v>
      </c>
      <c r="H159" s="228" t="s">
        <v>801</v>
      </c>
      <c r="I159" s="228">
        <v>23603</v>
      </c>
      <c r="J159" s="230" t="s">
        <v>957</v>
      </c>
      <c r="K159" s="228"/>
      <c r="L159" s="228"/>
      <c r="M159" s="228"/>
      <c r="N159" s="228">
        <v>2</v>
      </c>
      <c r="O159" s="228">
        <f t="shared" si="4"/>
        <v>2</v>
      </c>
      <c r="P159" s="240">
        <v>2</v>
      </c>
      <c r="Q159" s="239">
        <f t="shared" si="5"/>
        <v>1</v>
      </c>
      <c r="R159" s="240"/>
    </row>
    <row r="160" spans="1:18" ht="15.6" x14ac:dyDescent="0.3">
      <c r="A160" s="233" t="s">
        <v>1341</v>
      </c>
      <c r="B160" s="229" t="s">
        <v>600</v>
      </c>
      <c r="C160" s="229"/>
      <c r="D160" s="228" t="s">
        <v>958</v>
      </c>
      <c r="E160" s="229" t="s">
        <v>959</v>
      </c>
      <c r="F160" s="229" t="s">
        <v>960</v>
      </c>
      <c r="G160" s="229" t="s">
        <v>961</v>
      </c>
      <c r="H160" s="228" t="s">
        <v>801</v>
      </c>
      <c r="I160" s="228">
        <v>23502</v>
      </c>
      <c r="J160" s="230" t="s">
        <v>962</v>
      </c>
      <c r="K160" s="228"/>
      <c r="L160" s="228"/>
      <c r="M160" s="228"/>
      <c r="N160" s="228">
        <v>2</v>
      </c>
      <c r="O160" s="228">
        <f t="shared" si="4"/>
        <v>2</v>
      </c>
      <c r="P160" s="240">
        <v>2</v>
      </c>
      <c r="Q160" s="239">
        <f t="shared" si="5"/>
        <v>1</v>
      </c>
      <c r="R160" s="240"/>
    </row>
    <row r="161" spans="1:18" ht="15.6" x14ac:dyDescent="0.3">
      <c r="A161" s="233" t="s">
        <v>1341</v>
      </c>
      <c r="B161" s="229" t="s">
        <v>600</v>
      </c>
      <c r="C161" s="229"/>
      <c r="D161" s="228" t="s">
        <v>963</v>
      </c>
      <c r="E161" s="229" t="s">
        <v>964</v>
      </c>
      <c r="F161" s="229" t="s">
        <v>965</v>
      </c>
      <c r="G161" s="229" t="s">
        <v>966</v>
      </c>
      <c r="H161" s="228" t="s">
        <v>801</v>
      </c>
      <c r="I161" s="228">
        <v>23237</v>
      </c>
      <c r="J161" s="230" t="s">
        <v>967</v>
      </c>
      <c r="K161" s="228">
        <v>6</v>
      </c>
      <c r="L161" s="228">
        <v>6</v>
      </c>
      <c r="M161" s="228">
        <v>6</v>
      </c>
      <c r="N161" s="228">
        <v>2</v>
      </c>
      <c r="O161" s="228">
        <f t="shared" si="4"/>
        <v>20</v>
      </c>
      <c r="P161" s="240"/>
      <c r="Q161" s="239" t="str">
        <f t="shared" si="5"/>
        <v/>
      </c>
      <c r="R161" s="240">
        <v>1</v>
      </c>
    </row>
    <row r="162" spans="1:18" ht="15.6" x14ac:dyDescent="0.3">
      <c r="A162" s="233" t="s">
        <v>1341</v>
      </c>
      <c r="B162" s="229" t="s">
        <v>600</v>
      </c>
      <c r="C162" s="229"/>
      <c r="D162" s="228" t="s">
        <v>968</v>
      </c>
      <c r="E162" s="229" t="s">
        <v>969</v>
      </c>
      <c r="F162" s="229" t="s">
        <v>970</v>
      </c>
      <c r="G162" s="229" t="s">
        <v>971</v>
      </c>
      <c r="H162" s="228" t="s">
        <v>801</v>
      </c>
      <c r="I162" s="228">
        <v>24019</v>
      </c>
      <c r="J162" s="230" t="s">
        <v>972</v>
      </c>
      <c r="K162" s="228"/>
      <c r="L162" s="228"/>
      <c r="M162" s="228"/>
      <c r="N162" s="228">
        <v>2</v>
      </c>
      <c r="O162" s="228">
        <f t="shared" si="4"/>
        <v>2</v>
      </c>
      <c r="P162" s="240">
        <v>2</v>
      </c>
      <c r="Q162" s="239">
        <f t="shared" si="5"/>
        <v>1</v>
      </c>
      <c r="R162" s="240"/>
    </row>
    <row r="163" spans="1:18" ht="15.6" x14ac:dyDescent="0.3">
      <c r="A163" s="233" t="s">
        <v>1341</v>
      </c>
      <c r="B163" s="229" t="s">
        <v>982</v>
      </c>
      <c r="C163" s="229" t="s">
        <v>983</v>
      </c>
      <c r="D163" s="228" t="s">
        <v>984</v>
      </c>
      <c r="E163" s="229" t="s">
        <v>985</v>
      </c>
      <c r="F163" s="229" t="s">
        <v>986</v>
      </c>
      <c r="G163" s="229" t="s">
        <v>987</v>
      </c>
      <c r="H163" s="228" t="s">
        <v>988</v>
      </c>
      <c r="I163" s="228">
        <v>60609</v>
      </c>
      <c r="J163" s="230" t="s">
        <v>989</v>
      </c>
      <c r="K163" s="228">
        <v>25</v>
      </c>
      <c r="L163" s="228"/>
      <c r="M163" s="228"/>
      <c r="N163" s="228">
        <v>65</v>
      </c>
      <c r="O163" s="228">
        <f t="shared" si="4"/>
        <v>90</v>
      </c>
      <c r="P163" s="240"/>
      <c r="Q163" s="239" t="str">
        <f t="shared" si="5"/>
        <v/>
      </c>
      <c r="R163" s="240">
        <v>1</v>
      </c>
    </row>
    <row r="164" spans="1:18" ht="15.6" x14ac:dyDescent="0.3">
      <c r="A164" s="233" t="s">
        <v>1341</v>
      </c>
      <c r="B164" s="229" t="s">
        <v>982</v>
      </c>
      <c r="C164" s="229"/>
      <c r="D164" s="228" t="s">
        <v>990</v>
      </c>
      <c r="E164" s="229" t="s">
        <v>991</v>
      </c>
      <c r="F164" s="229" t="s">
        <v>992</v>
      </c>
      <c r="G164" s="229" t="s">
        <v>993</v>
      </c>
      <c r="H164" s="228" t="s">
        <v>988</v>
      </c>
      <c r="I164" s="228">
        <v>61550</v>
      </c>
      <c r="J164" s="230" t="s">
        <v>994</v>
      </c>
      <c r="K164" s="228"/>
      <c r="L164" s="228"/>
      <c r="M164" s="228"/>
      <c r="N164" s="228">
        <v>20</v>
      </c>
      <c r="O164" s="228">
        <f t="shared" si="4"/>
        <v>20</v>
      </c>
      <c r="P164" s="240"/>
      <c r="Q164" s="239" t="str">
        <f t="shared" si="5"/>
        <v/>
      </c>
      <c r="R164" s="240">
        <v>1</v>
      </c>
    </row>
    <row r="165" spans="1:18" ht="15.6" x14ac:dyDescent="0.3">
      <c r="A165" s="233" t="s">
        <v>1341</v>
      </c>
      <c r="B165" s="229" t="s">
        <v>982</v>
      </c>
      <c r="C165" s="229" t="s">
        <v>995</v>
      </c>
      <c r="D165" s="228" t="s">
        <v>996</v>
      </c>
      <c r="E165" s="229" t="s">
        <v>997</v>
      </c>
      <c r="F165" s="229" t="s">
        <v>998</v>
      </c>
      <c r="G165" s="229" t="s">
        <v>999</v>
      </c>
      <c r="H165" s="228" t="s">
        <v>1000</v>
      </c>
      <c r="I165" s="228">
        <v>58203</v>
      </c>
      <c r="J165" s="230" t="s">
        <v>1001</v>
      </c>
      <c r="K165" s="228">
        <v>4</v>
      </c>
      <c r="L165" s="228">
        <v>8</v>
      </c>
      <c r="M165" s="228"/>
      <c r="N165" s="228">
        <v>11</v>
      </c>
      <c r="O165" s="228">
        <f t="shared" si="4"/>
        <v>23</v>
      </c>
      <c r="P165" s="240"/>
      <c r="Q165" s="239" t="str">
        <f t="shared" si="5"/>
        <v/>
      </c>
      <c r="R165" s="240">
        <v>1</v>
      </c>
    </row>
    <row r="166" spans="1:18" ht="15.6" x14ac:dyDescent="0.3">
      <c r="A166" s="233" t="s">
        <v>1341</v>
      </c>
      <c r="B166" s="229" t="s">
        <v>982</v>
      </c>
      <c r="C166" s="229"/>
      <c r="D166" s="228" t="s">
        <v>1002</v>
      </c>
      <c r="E166" s="229" t="s">
        <v>1003</v>
      </c>
      <c r="F166" s="229" t="s">
        <v>1004</v>
      </c>
      <c r="G166" s="229" t="s">
        <v>1005</v>
      </c>
      <c r="H166" s="228" t="s">
        <v>1006</v>
      </c>
      <c r="I166" s="228">
        <v>57104</v>
      </c>
      <c r="J166" s="230" t="s">
        <v>1007</v>
      </c>
      <c r="K166" s="228">
        <v>4</v>
      </c>
      <c r="L166" s="228">
        <v>8</v>
      </c>
      <c r="M166" s="228"/>
      <c r="N166" s="228">
        <v>12</v>
      </c>
      <c r="O166" s="228">
        <f t="shared" si="4"/>
        <v>24</v>
      </c>
      <c r="P166" s="240"/>
      <c r="Q166" s="239" t="str">
        <f t="shared" si="5"/>
        <v/>
      </c>
      <c r="R166" s="240">
        <v>1</v>
      </c>
    </row>
    <row r="167" spans="1:18" ht="15.6" x14ac:dyDescent="0.3">
      <c r="A167" s="233" t="s">
        <v>1341</v>
      </c>
      <c r="B167" s="229" t="s">
        <v>982</v>
      </c>
      <c r="C167" s="229" t="s">
        <v>1008</v>
      </c>
      <c r="D167" s="228" t="s">
        <v>1009</v>
      </c>
      <c r="E167" s="229" t="s">
        <v>1010</v>
      </c>
      <c r="F167" s="229" t="s">
        <v>1011</v>
      </c>
      <c r="G167" s="229" t="s">
        <v>1012</v>
      </c>
      <c r="H167" s="228" t="s">
        <v>1013</v>
      </c>
      <c r="I167" s="228">
        <v>50322</v>
      </c>
      <c r="J167" s="230" t="s">
        <v>1014</v>
      </c>
      <c r="K167" s="228">
        <v>20</v>
      </c>
      <c r="L167" s="228">
        <v>25</v>
      </c>
      <c r="M167" s="228"/>
      <c r="N167" s="228">
        <v>22</v>
      </c>
      <c r="O167" s="228">
        <f t="shared" si="4"/>
        <v>67</v>
      </c>
      <c r="P167" s="240"/>
      <c r="Q167" s="239" t="str">
        <f t="shared" si="5"/>
        <v/>
      </c>
      <c r="R167" s="240">
        <v>1</v>
      </c>
    </row>
    <row r="168" spans="1:18" ht="15.6" x14ac:dyDescent="0.3">
      <c r="A168" s="233" t="s">
        <v>1341</v>
      </c>
      <c r="B168" s="229" t="s">
        <v>982</v>
      </c>
      <c r="C168" s="229"/>
      <c r="D168" s="228" t="s">
        <v>1015</v>
      </c>
      <c r="E168" s="229" t="s">
        <v>1016</v>
      </c>
      <c r="F168" s="229" t="s">
        <v>1017</v>
      </c>
      <c r="G168" s="229" t="s">
        <v>1018</v>
      </c>
      <c r="H168" s="228" t="s">
        <v>1019</v>
      </c>
      <c r="I168" s="228">
        <v>68127</v>
      </c>
      <c r="J168" s="230" t="s">
        <v>1020</v>
      </c>
      <c r="K168" s="228"/>
      <c r="L168" s="228">
        <v>25</v>
      </c>
      <c r="M168" s="228"/>
      <c r="N168" s="228">
        <v>21</v>
      </c>
      <c r="O168" s="228">
        <f t="shared" si="4"/>
        <v>46</v>
      </c>
      <c r="P168" s="240"/>
      <c r="Q168" s="239" t="str">
        <f t="shared" si="5"/>
        <v/>
      </c>
      <c r="R168" s="240">
        <v>1</v>
      </c>
    </row>
    <row r="169" spans="1:18" ht="15.6" x14ac:dyDescent="0.3">
      <c r="A169" s="233" t="s">
        <v>1341</v>
      </c>
      <c r="B169" s="229" t="s">
        <v>982</v>
      </c>
      <c r="C169" s="229" t="s">
        <v>1021</v>
      </c>
      <c r="D169" s="228" t="s">
        <v>1022</v>
      </c>
      <c r="E169" s="229" t="s">
        <v>1023</v>
      </c>
      <c r="F169" s="229" t="s">
        <v>1024</v>
      </c>
      <c r="G169" s="229" t="s">
        <v>1025</v>
      </c>
      <c r="H169" s="228" t="s">
        <v>1026</v>
      </c>
      <c r="I169" s="228">
        <v>53225</v>
      </c>
      <c r="J169" s="230" t="s">
        <v>1027</v>
      </c>
      <c r="K169" s="228">
        <v>5</v>
      </c>
      <c r="L169" s="228">
        <v>5</v>
      </c>
      <c r="M169" s="228">
        <v>5</v>
      </c>
      <c r="N169" s="228">
        <v>41</v>
      </c>
      <c r="O169" s="228">
        <f t="shared" si="4"/>
        <v>56</v>
      </c>
      <c r="P169" s="240"/>
      <c r="Q169" s="239" t="str">
        <f t="shared" si="5"/>
        <v/>
      </c>
      <c r="R169" s="240">
        <v>1</v>
      </c>
    </row>
    <row r="170" spans="1:18" ht="15.6" x14ac:dyDescent="0.3">
      <c r="A170" s="233" t="s">
        <v>1341</v>
      </c>
      <c r="B170" s="229" t="s">
        <v>982</v>
      </c>
      <c r="C170" s="229"/>
      <c r="D170" s="228" t="s">
        <v>1028</v>
      </c>
      <c r="E170" s="229" t="s">
        <v>1029</v>
      </c>
      <c r="F170" s="229" t="s">
        <v>1030</v>
      </c>
      <c r="G170" s="229" t="s">
        <v>1031</v>
      </c>
      <c r="H170" s="228" t="s">
        <v>1032</v>
      </c>
      <c r="I170" s="228">
        <v>55337</v>
      </c>
      <c r="J170" s="230" t="s">
        <v>1033</v>
      </c>
      <c r="K170" s="228">
        <v>5</v>
      </c>
      <c r="L170" s="228">
        <v>5</v>
      </c>
      <c r="M170" s="228">
        <v>5</v>
      </c>
      <c r="N170" s="228">
        <v>36</v>
      </c>
      <c r="O170" s="228">
        <f t="shared" si="4"/>
        <v>51</v>
      </c>
      <c r="P170" s="240"/>
      <c r="Q170" s="239" t="str">
        <f t="shared" si="5"/>
        <v/>
      </c>
      <c r="R170" s="240">
        <v>1</v>
      </c>
    </row>
    <row r="171" spans="1:18" ht="15.6" x14ac:dyDescent="0.3">
      <c r="A171" s="233" t="s">
        <v>1341</v>
      </c>
      <c r="B171" s="229" t="s">
        <v>982</v>
      </c>
      <c r="C171" s="229" t="s">
        <v>1034</v>
      </c>
      <c r="D171" s="228" t="s">
        <v>1035</v>
      </c>
      <c r="E171" s="229" t="s">
        <v>1036</v>
      </c>
      <c r="F171" s="229" t="s">
        <v>1037</v>
      </c>
      <c r="G171" s="229" t="s">
        <v>1038</v>
      </c>
      <c r="H171" s="228" t="s">
        <v>1039</v>
      </c>
      <c r="I171" s="228">
        <v>63134</v>
      </c>
      <c r="J171" s="230" t="s">
        <v>1040</v>
      </c>
      <c r="K171" s="228"/>
      <c r="L171" s="228"/>
      <c r="M171" s="228"/>
      <c r="N171" s="228">
        <v>23</v>
      </c>
      <c r="O171" s="228">
        <f t="shared" si="4"/>
        <v>23</v>
      </c>
      <c r="P171" s="240"/>
      <c r="Q171" s="239" t="str">
        <f t="shared" si="5"/>
        <v/>
      </c>
      <c r="R171" s="240">
        <v>1</v>
      </c>
    </row>
    <row r="172" spans="1:18" ht="15.6" x14ac:dyDescent="0.3">
      <c r="A172" s="233" t="s">
        <v>1341</v>
      </c>
      <c r="B172" s="229" t="s">
        <v>982</v>
      </c>
      <c r="C172" s="229" t="s">
        <v>1041</v>
      </c>
      <c r="D172" s="228" t="s">
        <v>1042</v>
      </c>
      <c r="E172" s="229" t="s">
        <v>1043</v>
      </c>
      <c r="F172" s="229" t="s">
        <v>1044</v>
      </c>
      <c r="G172" s="229" t="s">
        <v>674</v>
      </c>
      <c r="H172" s="228" t="s">
        <v>1039</v>
      </c>
      <c r="I172" s="228">
        <v>65201</v>
      </c>
      <c r="J172" s="230" t="s">
        <v>1045</v>
      </c>
      <c r="K172" s="228"/>
      <c r="L172" s="228"/>
      <c r="M172" s="228"/>
      <c r="N172" s="228">
        <v>5</v>
      </c>
      <c r="O172" s="228">
        <f t="shared" si="4"/>
        <v>5</v>
      </c>
      <c r="P172" s="240"/>
      <c r="Q172" s="239" t="str">
        <f t="shared" si="5"/>
        <v/>
      </c>
      <c r="R172" s="240">
        <v>1</v>
      </c>
    </row>
    <row r="173" spans="1:18" ht="15.6" x14ac:dyDescent="0.3">
      <c r="A173" s="233" t="s">
        <v>1341</v>
      </c>
      <c r="B173" s="229" t="s">
        <v>982</v>
      </c>
      <c r="C173" s="229"/>
      <c r="D173" s="228" t="s">
        <v>1046</v>
      </c>
      <c r="E173" s="229" t="s">
        <v>1047</v>
      </c>
      <c r="F173" s="229" t="s">
        <v>1048</v>
      </c>
      <c r="G173" s="229" t="s">
        <v>1049</v>
      </c>
      <c r="H173" s="228" t="s">
        <v>1050</v>
      </c>
      <c r="I173" s="228">
        <v>66061</v>
      </c>
      <c r="J173" s="230" t="s">
        <v>1051</v>
      </c>
      <c r="K173" s="228"/>
      <c r="L173" s="228"/>
      <c r="M173" s="228"/>
      <c r="N173" s="228">
        <v>16</v>
      </c>
      <c r="O173" s="228">
        <f t="shared" si="4"/>
        <v>16</v>
      </c>
      <c r="P173" s="240"/>
      <c r="Q173" s="239" t="str">
        <f t="shared" si="5"/>
        <v/>
      </c>
      <c r="R173" s="240">
        <v>1</v>
      </c>
    </row>
    <row r="174" spans="1:18" ht="15.6" x14ac:dyDescent="0.3">
      <c r="A174" s="233" t="s">
        <v>1341</v>
      </c>
      <c r="B174" s="229" t="s">
        <v>982</v>
      </c>
      <c r="C174" s="229"/>
      <c r="D174" s="228" t="s">
        <v>1052</v>
      </c>
      <c r="E174" s="229" t="s">
        <v>1053</v>
      </c>
      <c r="F174" s="229" t="s">
        <v>1054</v>
      </c>
      <c r="G174" s="229" t="s">
        <v>1055</v>
      </c>
      <c r="H174" s="228" t="s">
        <v>1050</v>
      </c>
      <c r="I174" s="228">
        <v>67217</v>
      </c>
      <c r="J174" s="230" t="s">
        <v>1056</v>
      </c>
      <c r="K174" s="228"/>
      <c r="L174" s="228"/>
      <c r="M174" s="228"/>
      <c r="N174" s="228">
        <v>10</v>
      </c>
      <c r="O174" s="228">
        <f t="shared" si="4"/>
        <v>10</v>
      </c>
      <c r="P174" s="240"/>
      <c r="Q174" s="239" t="str">
        <f t="shared" si="5"/>
        <v/>
      </c>
      <c r="R174" s="240">
        <v>1</v>
      </c>
    </row>
    <row r="175" spans="1:18" ht="15.6" x14ac:dyDescent="0.3">
      <c r="A175" s="233" t="s">
        <v>1341</v>
      </c>
      <c r="B175" s="229" t="s">
        <v>982</v>
      </c>
      <c r="C175" s="229"/>
      <c r="D175" s="228" t="s">
        <v>1057</v>
      </c>
      <c r="E175" s="229" t="s">
        <v>1058</v>
      </c>
      <c r="F175" s="229" t="s">
        <v>1059</v>
      </c>
      <c r="G175" s="229" t="s">
        <v>1060</v>
      </c>
      <c r="H175" s="228" t="s">
        <v>1050</v>
      </c>
      <c r="I175" s="228">
        <v>67801</v>
      </c>
      <c r="J175" s="230" t="s">
        <v>1061</v>
      </c>
      <c r="K175" s="228"/>
      <c r="L175" s="228"/>
      <c r="M175" s="228"/>
      <c r="N175" s="228">
        <v>2</v>
      </c>
      <c r="O175" s="228">
        <f t="shared" si="4"/>
        <v>2</v>
      </c>
      <c r="P175" s="240">
        <v>2</v>
      </c>
      <c r="Q175" s="239">
        <f t="shared" si="5"/>
        <v>1</v>
      </c>
      <c r="R175" s="240"/>
    </row>
    <row r="176" spans="1:18" ht="15.6" x14ac:dyDescent="0.3">
      <c r="A176" s="233" t="s">
        <v>1341</v>
      </c>
      <c r="B176" s="229" t="s">
        <v>982</v>
      </c>
      <c r="C176" s="229"/>
      <c r="D176" s="228" t="s">
        <v>1062</v>
      </c>
      <c r="E176" s="229" t="s">
        <v>1063</v>
      </c>
      <c r="F176" s="229" t="s">
        <v>1064</v>
      </c>
      <c r="G176" s="229" t="s">
        <v>1065</v>
      </c>
      <c r="H176" s="228" t="s">
        <v>1039</v>
      </c>
      <c r="I176" s="228">
        <v>65301</v>
      </c>
      <c r="J176" s="230" t="s">
        <v>1066</v>
      </c>
      <c r="K176" s="228"/>
      <c r="L176" s="228"/>
      <c r="M176" s="228"/>
      <c r="N176" s="228">
        <v>3</v>
      </c>
      <c r="O176" s="228">
        <f t="shared" si="4"/>
        <v>3</v>
      </c>
      <c r="P176" s="240">
        <v>3</v>
      </c>
      <c r="Q176" s="239">
        <f t="shared" si="5"/>
        <v>1</v>
      </c>
      <c r="R176" s="240"/>
    </row>
    <row r="177" spans="1:18" ht="15.6" x14ac:dyDescent="0.3">
      <c r="A177" s="233" t="s">
        <v>1341</v>
      </c>
      <c r="B177" s="229" t="s">
        <v>982</v>
      </c>
      <c r="C177" s="229"/>
      <c r="D177" s="228" t="s">
        <v>1067</v>
      </c>
      <c r="E177" s="229" t="s">
        <v>1068</v>
      </c>
      <c r="F177" s="229" t="s">
        <v>1069</v>
      </c>
      <c r="G177" s="229" t="s">
        <v>1070</v>
      </c>
      <c r="H177" s="228" t="s">
        <v>1050</v>
      </c>
      <c r="I177" s="228">
        <v>67846</v>
      </c>
      <c r="J177" s="230" t="s">
        <v>1071</v>
      </c>
      <c r="K177" s="228"/>
      <c r="L177" s="228"/>
      <c r="M177" s="228"/>
      <c r="N177" s="228">
        <v>2</v>
      </c>
      <c r="O177" s="228">
        <f t="shared" si="4"/>
        <v>2</v>
      </c>
      <c r="P177" s="240">
        <v>2</v>
      </c>
      <c r="Q177" s="239">
        <f t="shared" si="5"/>
        <v>1</v>
      </c>
      <c r="R177" s="240"/>
    </row>
    <row r="178" spans="1:18" ht="15.6" x14ac:dyDescent="0.3">
      <c r="A178" s="233" t="s">
        <v>1341</v>
      </c>
      <c r="B178" s="229" t="s">
        <v>982</v>
      </c>
      <c r="C178" s="229"/>
      <c r="D178" s="228" t="s">
        <v>1072</v>
      </c>
      <c r="E178" s="229" t="s">
        <v>1073</v>
      </c>
      <c r="F178" s="229" t="s">
        <v>1074</v>
      </c>
      <c r="G178" s="229" t="s">
        <v>1075</v>
      </c>
      <c r="H178" s="228" t="s">
        <v>1050</v>
      </c>
      <c r="I178" s="228">
        <v>67601</v>
      </c>
      <c r="J178" s="230" t="s">
        <v>1076</v>
      </c>
      <c r="K178" s="228"/>
      <c r="L178" s="228"/>
      <c r="M178" s="228"/>
      <c r="N178" s="228">
        <v>3</v>
      </c>
      <c r="O178" s="228">
        <f t="shared" si="4"/>
        <v>3</v>
      </c>
      <c r="P178" s="240">
        <v>3</v>
      </c>
      <c r="Q178" s="239">
        <f t="shared" si="5"/>
        <v>1</v>
      </c>
      <c r="R178" s="240"/>
    </row>
    <row r="179" spans="1:18" ht="15.6" x14ac:dyDescent="0.3">
      <c r="A179" s="233" t="s">
        <v>1341</v>
      </c>
      <c r="B179" s="229" t="s">
        <v>982</v>
      </c>
      <c r="C179" s="229"/>
      <c r="D179" s="228" t="s">
        <v>1077</v>
      </c>
      <c r="E179" s="229" t="s">
        <v>1078</v>
      </c>
      <c r="F179" s="229" t="s">
        <v>1079</v>
      </c>
      <c r="G179" s="229" t="s">
        <v>1080</v>
      </c>
      <c r="H179" s="228" t="s">
        <v>1039</v>
      </c>
      <c r="I179" s="228">
        <v>65803</v>
      </c>
      <c r="J179" s="230" t="s">
        <v>1081</v>
      </c>
      <c r="K179" s="228"/>
      <c r="L179" s="228"/>
      <c r="M179" s="228"/>
      <c r="N179" s="228">
        <v>4</v>
      </c>
      <c r="O179" s="228">
        <f t="shared" si="4"/>
        <v>4</v>
      </c>
      <c r="P179" s="240">
        <v>4</v>
      </c>
      <c r="Q179" s="239">
        <f t="shared" si="5"/>
        <v>1</v>
      </c>
      <c r="R179" s="240"/>
    </row>
    <row r="180" spans="1:18" ht="15.6" x14ac:dyDescent="0.3">
      <c r="A180" s="233" t="s">
        <v>1341</v>
      </c>
      <c r="B180" s="229" t="s">
        <v>982</v>
      </c>
      <c r="C180" s="229"/>
      <c r="D180" s="228" t="s">
        <v>1082</v>
      </c>
      <c r="E180" s="229" t="s">
        <v>1083</v>
      </c>
      <c r="F180" s="229" t="s">
        <v>1084</v>
      </c>
      <c r="G180" s="229" t="s">
        <v>1085</v>
      </c>
      <c r="H180" s="228" t="s">
        <v>1039</v>
      </c>
      <c r="I180" s="228">
        <v>64504</v>
      </c>
      <c r="J180" s="230" t="s">
        <v>1086</v>
      </c>
      <c r="K180" s="228"/>
      <c r="L180" s="228"/>
      <c r="M180" s="228"/>
      <c r="N180" s="228">
        <v>6</v>
      </c>
      <c r="O180" s="228">
        <f t="shared" si="4"/>
        <v>6</v>
      </c>
      <c r="P180" s="240"/>
      <c r="Q180" s="239" t="str">
        <f t="shared" si="5"/>
        <v/>
      </c>
      <c r="R180" s="240">
        <v>1</v>
      </c>
    </row>
    <row r="181" spans="1:18" ht="15.6" x14ac:dyDescent="0.3">
      <c r="A181" s="233" t="s">
        <v>1341</v>
      </c>
      <c r="B181" s="229" t="s">
        <v>982</v>
      </c>
      <c r="C181" s="229" t="s">
        <v>1087</v>
      </c>
      <c r="D181" s="228" t="s">
        <v>1088</v>
      </c>
      <c r="E181" s="229" t="s">
        <v>1089</v>
      </c>
      <c r="F181" s="229" t="s">
        <v>1090</v>
      </c>
      <c r="G181" s="229" t="s">
        <v>1091</v>
      </c>
      <c r="H181" s="228" t="s">
        <v>1092</v>
      </c>
      <c r="I181" s="228">
        <v>74107</v>
      </c>
      <c r="J181" s="230" t="s">
        <v>607</v>
      </c>
      <c r="K181" s="228"/>
      <c r="L181" s="228"/>
      <c r="M181" s="228"/>
      <c r="N181" s="228">
        <v>7</v>
      </c>
      <c r="O181" s="228">
        <f t="shared" si="4"/>
        <v>7</v>
      </c>
      <c r="P181" s="240"/>
      <c r="Q181" s="239" t="str">
        <f t="shared" si="5"/>
        <v/>
      </c>
      <c r="R181" s="240">
        <v>1</v>
      </c>
    </row>
    <row r="182" spans="1:18" ht="15.6" x14ac:dyDescent="0.3">
      <c r="A182" s="233" t="s">
        <v>1341</v>
      </c>
      <c r="B182" s="229" t="s">
        <v>982</v>
      </c>
      <c r="C182" s="229"/>
      <c r="D182" s="228" t="s">
        <v>1093</v>
      </c>
      <c r="E182" s="229" t="s">
        <v>1094</v>
      </c>
      <c r="F182" s="229" t="s">
        <v>1095</v>
      </c>
      <c r="G182" s="229" t="s">
        <v>1096</v>
      </c>
      <c r="H182" s="228" t="s">
        <v>1092</v>
      </c>
      <c r="I182" s="228">
        <v>73114</v>
      </c>
      <c r="J182" s="230" t="s">
        <v>607</v>
      </c>
      <c r="K182" s="228"/>
      <c r="L182" s="228"/>
      <c r="M182" s="228"/>
      <c r="N182" s="228">
        <v>10</v>
      </c>
      <c r="O182" s="228">
        <f t="shared" si="4"/>
        <v>10</v>
      </c>
      <c r="P182" s="240"/>
      <c r="Q182" s="239" t="str">
        <f t="shared" si="5"/>
        <v/>
      </c>
      <c r="R182" s="240">
        <v>1</v>
      </c>
    </row>
    <row r="183" spans="1:18" ht="15.6" x14ac:dyDescent="0.3">
      <c r="A183" s="233" t="s">
        <v>1341</v>
      </c>
      <c r="B183" s="229" t="s">
        <v>982</v>
      </c>
      <c r="C183" s="229"/>
      <c r="D183" s="228" t="s">
        <v>1097</v>
      </c>
      <c r="E183" s="229" t="s">
        <v>1098</v>
      </c>
      <c r="F183" s="229" t="s">
        <v>1099</v>
      </c>
      <c r="G183" s="229" t="s">
        <v>1100</v>
      </c>
      <c r="H183" s="228" t="s">
        <v>1092</v>
      </c>
      <c r="I183" s="228">
        <v>74820</v>
      </c>
      <c r="J183" s="230" t="s">
        <v>607</v>
      </c>
      <c r="K183" s="228"/>
      <c r="L183" s="228"/>
      <c r="M183" s="228"/>
      <c r="N183" s="228">
        <v>5</v>
      </c>
      <c r="O183" s="228">
        <f t="shared" si="4"/>
        <v>5</v>
      </c>
      <c r="P183" s="240"/>
      <c r="Q183" s="239" t="str">
        <f t="shared" si="5"/>
        <v/>
      </c>
      <c r="R183" s="240">
        <v>1</v>
      </c>
    </row>
    <row r="184" spans="1:18" ht="15.6" x14ac:dyDescent="0.3">
      <c r="A184" s="233" t="s">
        <v>1341</v>
      </c>
      <c r="B184" s="229" t="s">
        <v>982</v>
      </c>
      <c r="C184" s="229"/>
      <c r="D184" s="228" t="s">
        <v>1101</v>
      </c>
      <c r="E184" s="229" t="s">
        <v>1102</v>
      </c>
      <c r="F184" s="229" t="s">
        <v>1103</v>
      </c>
      <c r="G184" s="229" t="s">
        <v>1104</v>
      </c>
      <c r="H184" s="228" t="s">
        <v>1050</v>
      </c>
      <c r="I184" s="228">
        <v>67337</v>
      </c>
      <c r="J184" s="230" t="s">
        <v>607</v>
      </c>
      <c r="K184" s="228">
        <v>3</v>
      </c>
      <c r="L184" s="228">
        <v>3</v>
      </c>
      <c r="M184" s="228"/>
      <c r="N184" s="228">
        <v>3</v>
      </c>
      <c r="O184" s="228">
        <f t="shared" si="4"/>
        <v>9</v>
      </c>
      <c r="P184" s="240"/>
      <c r="Q184" s="239" t="str">
        <f t="shared" si="5"/>
        <v/>
      </c>
      <c r="R184" s="240">
        <v>1</v>
      </c>
    </row>
    <row r="185" spans="1:18" ht="15.6" x14ac:dyDescent="0.3">
      <c r="A185" s="233" t="s">
        <v>1341</v>
      </c>
      <c r="B185" s="229" t="s">
        <v>982</v>
      </c>
      <c r="C185" s="229"/>
      <c r="D185" s="228" t="s">
        <v>1105</v>
      </c>
      <c r="E185" s="229" t="s">
        <v>1106</v>
      </c>
      <c r="F185" s="229" t="s">
        <v>1107</v>
      </c>
      <c r="G185" s="229" t="s">
        <v>1108</v>
      </c>
      <c r="H185" s="228" t="s">
        <v>1092</v>
      </c>
      <c r="I185" s="228">
        <v>73701</v>
      </c>
      <c r="J185" s="230" t="s">
        <v>607</v>
      </c>
      <c r="K185" s="228"/>
      <c r="L185" s="228"/>
      <c r="M185" s="228"/>
      <c r="N185" s="228">
        <v>3</v>
      </c>
      <c r="O185" s="228">
        <f t="shared" si="4"/>
        <v>3</v>
      </c>
      <c r="P185" s="240">
        <v>3</v>
      </c>
      <c r="Q185" s="239">
        <f t="shared" si="5"/>
        <v>1</v>
      </c>
      <c r="R185" s="240"/>
    </row>
    <row r="186" spans="1:18" ht="15.6" x14ac:dyDescent="0.3">
      <c r="A186" s="233" t="s">
        <v>1341</v>
      </c>
      <c r="B186" s="229" t="s">
        <v>982</v>
      </c>
      <c r="C186" s="229"/>
      <c r="D186" s="228" t="s">
        <v>1109</v>
      </c>
      <c r="E186" s="229" t="s">
        <v>1110</v>
      </c>
      <c r="F186" s="229" t="s">
        <v>1111</v>
      </c>
      <c r="G186" s="229" t="s">
        <v>1112</v>
      </c>
      <c r="H186" s="228" t="s">
        <v>1092</v>
      </c>
      <c r="I186" s="228">
        <v>74743</v>
      </c>
      <c r="J186" s="230" t="s">
        <v>607</v>
      </c>
      <c r="K186" s="228"/>
      <c r="L186" s="228"/>
      <c r="M186" s="228"/>
      <c r="N186" s="228">
        <v>3</v>
      </c>
      <c r="O186" s="228">
        <f t="shared" si="4"/>
        <v>3</v>
      </c>
      <c r="P186" s="240">
        <v>3</v>
      </c>
      <c r="Q186" s="239">
        <f t="shared" si="5"/>
        <v>1</v>
      </c>
      <c r="R186" s="240"/>
    </row>
    <row r="187" spans="1:18" ht="15.6" x14ac:dyDescent="0.3">
      <c r="A187" s="233" t="s">
        <v>1341</v>
      </c>
      <c r="B187" s="229" t="s">
        <v>982</v>
      </c>
      <c r="C187" s="229"/>
      <c r="D187" s="228" t="s">
        <v>1113</v>
      </c>
      <c r="E187" s="229" t="s">
        <v>1114</v>
      </c>
      <c r="F187" s="229" t="s">
        <v>1115</v>
      </c>
      <c r="G187" s="229" t="s">
        <v>1116</v>
      </c>
      <c r="H187" s="228" t="s">
        <v>1039</v>
      </c>
      <c r="I187" s="228">
        <v>64801</v>
      </c>
      <c r="J187" s="230" t="s">
        <v>607</v>
      </c>
      <c r="K187" s="228"/>
      <c r="L187" s="228"/>
      <c r="M187" s="228"/>
      <c r="N187" s="228">
        <v>6</v>
      </c>
      <c r="O187" s="228">
        <f t="shared" si="4"/>
        <v>6</v>
      </c>
      <c r="P187" s="240"/>
      <c r="Q187" s="239" t="str">
        <f t="shared" si="5"/>
        <v/>
      </c>
      <c r="R187" s="240">
        <v>1</v>
      </c>
    </row>
    <row r="188" spans="1:18" ht="15.6" x14ac:dyDescent="0.3">
      <c r="A188" s="233" t="s">
        <v>1341</v>
      </c>
      <c r="B188" s="229" t="s">
        <v>982</v>
      </c>
      <c r="C188" s="229"/>
      <c r="D188" s="228" t="s">
        <v>1117</v>
      </c>
      <c r="E188" s="229" t="s">
        <v>1118</v>
      </c>
      <c r="F188" s="229" t="s">
        <v>1119</v>
      </c>
      <c r="G188" s="229" t="s">
        <v>1120</v>
      </c>
      <c r="H188" s="228" t="s">
        <v>1092</v>
      </c>
      <c r="I188" s="228">
        <v>73501</v>
      </c>
      <c r="J188" s="230" t="s">
        <v>607</v>
      </c>
      <c r="K188" s="228"/>
      <c r="L188" s="228"/>
      <c r="M188" s="228"/>
      <c r="N188" s="228">
        <v>4</v>
      </c>
      <c r="O188" s="228">
        <f t="shared" si="4"/>
        <v>4</v>
      </c>
      <c r="P188" s="240">
        <v>4</v>
      </c>
      <c r="Q188" s="239">
        <f t="shared" si="5"/>
        <v>1</v>
      </c>
      <c r="R188" s="240"/>
    </row>
    <row r="189" spans="1:18" ht="15.6" x14ac:dyDescent="0.3">
      <c r="A189" s="233" t="s">
        <v>1341</v>
      </c>
      <c r="B189" s="229" t="s">
        <v>982</v>
      </c>
      <c r="C189" s="229" t="s">
        <v>1121</v>
      </c>
      <c r="D189" s="228" t="s">
        <v>1122</v>
      </c>
      <c r="E189" s="229" t="s">
        <v>1123</v>
      </c>
      <c r="F189" s="229" t="s">
        <v>1124</v>
      </c>
      <c r="G189" s="229" t="s">
        <v>1125</v>
      </c>
      <c r="H189" s="228" t="s">
        <v>1126</v>
      </c>
      <c r="I189" s="228">
        <v>76106</v>
      </c>
      <c r="J189" s="230" t="s">
        <v>607</v>
      </c>
      <c r="K189" s="228">
        <v>15</v>
      </c>
      <c r="L189" s="228"/>
      <c r="M189" s="228">
        <v>15</v>
      </c>
      <c r="N189" s="228">
        <v>11</v>
      </c>
      <c r="O189" s="228">
        <f t="shared" si="4"/>
        <v>41</v>
      </c>
      <c r="P189" s="240"/>
      <c r="Q189" s="239" t="str">
        <f t="shared" si="5"/>
        <v/>
      </c>
      <c r="R189" s="240">
        <v>1</v>
      </c>
    </row>
    <row r="190" spans="1:18" ht="15.6" x14ac:dyDescent="0.3">
      <c r="A190" s="233" t="s">
        <v>1341</v>
      </c>
      <c r="B190" s="229" t="s">
        <v>982</v>
      </c>
      <c r="C190" s="229"/>
      <c r="D190" s="228" t="s">
        <v>1127</v>
      </c>
      <c r="E190" s="229" t="s">
        <v>1128</v>
      </c>
      <c r="F190" s="229" t="s">
        <v>1129</v>
      </c>
      <c r="G190" s="229" t="s">
        <v>1130</v>
      </c>
      <c r="H190" s="228" t="s">
        <v>1126</v>
      </c>
      <c r="I190" s="228">
        <v>75150</v>
      </c>
      <c r="J190" s="230" t="s">
        <v>607</v>
      </c>
      <c r="K190" s="228">
        <v>20</v>
      </c>
      <c r="L190" s="228"/>
      <c r="M190" s="228">
        <v>20</v>
      </c>
      <c r="N190" s="228">
        <v>19</v>
      </c>
      <c r="O190" s="228">
        <f t="shared" si="4"/>
        <v>59</v>
      </c>
      <c r="P190" s="240"/>
      <c r="Q190" s="239" t="str">
        <f t="shared" si="5"/>
        <v/>
      </c>
      <c r="R190" s="240">
        <v>1</v>
      </c>
    </row>
    <row r="191" spans="1:18" ht="15.6" x14ac:dyDescent="0.3">
      <c r="A191" s="233" t="s">
        <v>1341</v>
      </c>
      <c r="B191" s="229" t="s">
        <v>982</v>
      </c>
      <c r="C191" s="229"/>
      <c r="D191" s="228" t="s">
        <v>1131</v>
      </c>
      <c r="E191" s="229" t="s">
        <v>1132</v>
      </c>
      <c r="F191" s="229" t="s">
        <v>1133</v>
      </c>
      <c r="G191" s="229" t="s">
        <v>1134</v>
      </c>
      <c r="H191" s="228" t="s">
        <v>1126</v>
      </c>
      <c r="I191" s="228">
        <v>75708</v>
      </c>
      <c r="J191" s="230" t="s">
        <v>607</v>
      </c>
      <c r="K191" s="228"/>
      <c r="L191" s="228">
        <v>10</v>
      </c>
      <c r="M191" s="228"/>
      <c r="N191" s="228">
        <v>8</v>
      </c>
      <c r="O191" s="228">
        <f t="shared" si="4"/>
        <v>18</v>
      </c>
      <c r="P191" s="240"/>
      <c r="Q191" s="239" t="str">
        <f t="shared" si="5"/>
        <v/>
      </c>
      <c r="R191" s="240">
        <v>1</v>
      </c>
    </row>
    <row r="192" spans="1:18" ht="15.6" x14ac:dyDescent="0.3">
      <c r="A192" s="233" t="s">
        <v>1341</v>
      </c>
      <c r="B192" s="229" t="s">
        <v>982</v>
      </c>
      <c r="C192" s="229"/>
      <c r="D192" s="228" t="s">
        <v>1135</v>
      </c>
      <c r="E192" s="229" t="s">
        <v>1136</v>
      </c>
      <c r="F192" s="229" t="s">
        <v>1137</v>
      </c>
      <c r="G192" s="229" t="s">
        <v>1138</v>
      </c>
      <c r="H192" s="228" t="s">
        <v>1126</v>
      </c>
      <c r="I192" s="228">
        <v>76301</v>
      </c>
      <c r="J192" s="230" t="s">
        <v>1139</v>
      </c>
      <c r="K192" s="228"/>
      <c r="L192" s="228"/>
      <c r="M192" s="228"/>
      <c r="N192" s="228">
        <v>5</v>
      </c>
      <c r="O192" s="228">
        <f t="shared" si="4"/>
        <v>5</v>
      </c>
      <c r="P192" s="240"/>
      <c r="Q192" s="239" t="str">
        <f t="shared" si="5"/>
        <v/>
      </c>
      <c r="R192" s="240">
        <v>1</v>
      </c>
    </row>
    <row r="193" spans="1:18" ht="15.6" x14ac:dyDescent="0.3">
      <c r="A193" s="233" t="s">
        <v>1341</v>
      </c>
      <c r="B193" s="229" t="s">
        <v>982</v>
      </c>
      <c r="C193" s="229"/>
      <c r="D193" s="228" t="s">
        <v>1140</v>
      </c>
      <c r="E193" s="229" t="s">
        <v>1141</v>
      </c>
      <c r="F193" s="229" t="s">
        <v>1142</v>
      </c>
      <c r="G193" s="229" t="s">
        <v>1143</v>
      </c>
      <c r="H193" s="228" t="s">
        <v>1126</v>
      </c>
      <c r="I193" s="228">
        <v>75090</v>
      </c>
      <c r="J193" s="230" t="s">
        <v>607</v>
      </c>
      <c r="K193" s="228">
        <v>2</v>
      </c>
      <c r="L193" s="228">
        <v>2</v>
      </c>
      <c r="M193" s="228">
        <v>2</v>
      </c>
      <c r="N193" s="228">
        <v>5</v>
      </c>
      <c r="O193" s="228">
        <f t="shared" si="4"/>
        <v>11</v>
      </c>
      <c r="P193" s="240"/>
      <c r="Q193" s="239" t="str">
        <f t="shared" si="5"/>
        <v/>
      </c>
      <c r="R193" s="240">
        <v>1</v>
      </c>
    </row>
    <row r="194" spans="1:18" ht="15.6" x14ac:dyDescent="0.3">
      <c r="A194" s="233" t="s">
        <v>1341</v>
      </c>
      <c r="B194" s="229" t="s">
        <v>982</v>
      </c>
      <c r="C194" s="229" t="s">
        <v>1144</v>
      </c>
      <c r="D194" s="228" t="s">
        <v>1145</v>
      </c>
      <c r="E194" s="229" t="s">
        <v>1146</v>
      </c>
      <c r="F194" s="229" t="s">
        <v>1147</v>
      </c>
      <c r="G194" s="229" t="s">
        <v>1148</v>
      </c>
      <c r="H194" s="228" t="s">
        <v>1126</v>
      </c>
      <c r="I194" s="228">
        <v>77301</v>
      </c>
      <c r="J194" s="230" t="s">
        <v>607</v>
      </c>
      <c r="K194" s="228"/>
      <c r="L194" s="228"/>
      <c r="M194" s="228"/>
      <c r="N194" s="228">
        <v>1</v>
      </c>
      <c r="O194" s="228">
        <f t="shared" si="4"/>
        <v>1</v>
      </c>
      <c r="P194" s="240">
        <v>1</v>
      </c>
      <c r="Q194" s="239">
        <f t="shared" si="5"/>
        <v>1</v>
      </c>
      <c r="R194" s="240"/>
    </row>
    <row r="195" spans="1:18" ht="15.6" x14ac:dyDescent="0.3">
      <c r="A195" s="233" t="s">
        <v>1341</v>
      </c>
      <c r="B195" s="229" t="s">
        <v>982</v>
      </c>
      <c r="C195" s="229"/>
      <c r="D195" s="228" t="s">
        <v>1149</v>
      </c>
      <c r="E195" s="229" t="s">
        <v>1150</v>
      </c>
      <c r="F195" s="229" t="s">
        <v>1151</v>
      </c>
      <c r="G195" s="229" t="s">
        <v>1152</v>
      </c>
      <c r="H195" s="228" t="s">
        <v>1126</v>
      </c>
      <c r="I195" s="228">
        <v>78557</v>
      </c>
      <c r="J195" s="230" t="s">
        <v>607</v>
      </c>
      <c r="K195" s="228"/>
      <c r="L195" s="228"/>
      <c r="M195" s="228"/>
      <c r="N195" s="228">
        <v>9</v>
      </c>
      <c r="O195" s="228">
        <f t="shared" ref="O195:O211" si="6">SUM(K195:N195)</f>
        <v>9</v>
      </c>
      <c r="P195" s="240"/>
      <c r="Q195" s="239" t="str">
        <f t="shared" ref="Q195:Q211" si="7">IF(P195&gt;0,1,"")</f>
        <v/>
      </c>
      <c r="R195" s="240">
        <v>1</v>
      </c>
    </row>
    <row r="196" spans="1:18" ht="15.6" x14ac:dyDescent="0.3">
      <c r="A196" s="233" t="s">
        <v>1341</v>
      </c>
      <c r="B196" s="229" t="s">
        <v>982</v>
      </c>
      <c r="C196" s="229"/>
      <c r="D196" s="228" t="s">
        <v>1153</v>
      </c>
      <c r="E196" s="229" t="s">
        <v>1154</v>
      </c>
      <c r="F196" s="229" t="s">
        <v>1155</v>
      </c>
      <c r="G196" s="229" t="s">
        <v>1156</v>
      </c>
      <c r="H196" s="228" t="s">
        <v>1126</v>
      </c>
      <c r="I196" s="228">
        <v>77017</v>
      </c>
      <c r="J196" s="230" t="s">
        <v>1157</v>
      </c>
      <c r="K196" s="228"/>
      <c r="L196" s="228"/>
      <c r="M196" s="228"/>
      <c r="N196" s="228">
        <v>18</v>
      </c>
      <c r="O196" s="228">
        <f t="shared" si="6"/>
        <v>18</v>
      </c>
      <c r="P196" s="240"/>
      <c r="Q196" s="239" t="str">
        <f t="shared" si="7"/>
        <v/>
      </c>
      <c r="R196" s="240">
        <v>1</v>
      </c>
    </row>
    <row r="197" spans="1:18" ht="15.6" x14ac:dyDescent="0.3">
      <c r="A197" s="233" t="s">
        <v>1341</v>
      </c>
      <c r="B197" s="229" t="s">
        <v>982</v>
      </c>
      <c r="C197" s="229"/>
      <c r="D197" s="228" t="s">
        <v>1158</v>
      </c>
      <c r="E197" s="229" t="s">
        <v>1159</v>
      </c>
      <c r="F197" s="229" t="s">
        <v>1160</v>
      </c>
      <c r="G197" s="229" t="s">
        <v>1161</v>
      </c>
      <c r="H197" s="228" t="s">
        <v>1126</v>
      </c>
      <c r="I197" s="228">
        <v>78218</v>
      </c>
      <c r="J197" s="230" t="s">
        <v>607</v>
      </c>
      <c r="K197" s="228"/>
      <c r="L197" s="228"/>
      <c r="M197" s="228"/>
      <c r="N197" s="228">
        <v>18</v>
      </c>
      <c r="O197" s="228">
        <f t="shared" si="6"/>
        <v>18</v>
      </c>
      <c r="P197" s="240"/>
      <c r="Q197" s="239" t="str">
        <f t="shared" si="7"/>
        <v/>
      </c>
      <c r="R197" s="240">
        <v>1</v>
      </c>
    </row>
    <row r="198" spans="1:18" ht="15.6" x14ac:dyDescent="0.3">
      <c r="A198" s="233" t="s">
        <v>1341</v>
      </c>
      <c r="B198" s="229" t="s">
        <v>982</v>
      </c>
      <c r="C198" s="229"/>
      <c r="D198" s="228" t="s">
        <v>1162</v>
      </c>
      <c r="E198" s="229" t="s">
        <v>1163</v>
      </c>
      <c r="F198" s="229" t="s">
        <v>1164</v>
      </c>
      <c r="G198" s="229" t="s">
        <v>1165</v>
      </c>
      <c r="H198" s="228" t="s">
        <v>1126</v>
      </c>
      <c r="I198" s="228">
        <v>77705</v>
      </c>
      <c r="J198" s="230" t="s">
        <v>607</v>
      </c>
      <c r="K198" s="228"/>
      <c r="L198" s="228"/>
      <c r="M198" s="228"/>
      <c r="N198" s="228">
        <v>5</v>
      </c>
      <c r="O198" s="228">
        <f t="shared" si="6"/>
        <v>5</v>
      </c>
      <c r="P198" s="240"/>
      <c r="Q198" s="239" t="str">
        <f t="shared" si="7"/>
        <v/>
      </c>
      <c r="R198" s="240">
        <v>1</v>
      </c>
    </row>
    <row r="199" spans="1:18" ht="15.6" x14ac:dyDescent="0.3">
      <c r="A199" s="233" t="s">
        <v>1341</v>
      </c>
      <c r="B199" s="229" t="s">
        <v>982</v>
      </c>
      <c r="C199" s="229"/>
      <c r="D199" s="228" t="s">
        <v>1166</v>
      </c>
      <c r="E199" s="229" t="s">
        <v>1167</v>
      </c>
      <c r="F199" s="229" t="s">
        <v>1168</v>
      </c>
      <c r="G199" s="229" t="s">
        <v>1169</v>
      </c>
      <c r="H199" s="228" t="s">
        <v>1126</v>
      </c>
      <c r="I199" s="228">
        <v>77964</v>
      </c>
      <c r="J199" s="230" t="s">
        <v>607</v>
      </c>
      <c r="K199" s="228"/>
      <c r="L199" s="228"/>
      <c r="M199" s="228"/>
      <c r="N199" s="228">
        <v>4</v>
      </c>
      <c r="O199" s="228">
        <f t="shared" si="6"/>
        <v>4</v>
      </c>
      <c r="P199" s="240">
        <v>4</v>
      </c>
      <c r="Q199" s="239">
        <f t="shared" si="7"/>
        <v>1</v>
      </c>
      <c r="R199" s="240"/>
    </row>
    <row r="200" spans="1:18" ht="15.6" x14ac:dyDescent="0.3">
      <c r="A200" s="233" t="s">
        <v>1341</v>
      </c>
      <c r="B200" s="229" t="s">
        <v>982</v>
      </c>
      <c r="C200" s="229"/>
      <c r="D200" s="228" t="s">
        <v>1170</v>
      </c>
      <c r="E200" s="229" t="s">
        <v>1171</v>
      </c>
      <c r="F200" s="229" t="s">
        <v>1172</v>
      </c>
      <c r="G200" s="229" t="s">
        <v>1173</v>
      </c>
      <c r="H200" s="228" t="s">
        <v>1126</v>
      </c>
      <c r="I200" s="228">
        <v>78041</v>
      </c>
      <c r="J200" s="230" t="s">
        <v>607</v>
      </c>
      <c r="K200" s="228"/>
      <c r="L200" s="228"/>
      <c r="M200" s="228"/>
      <c r="N200" s="228">
        <v>4</v>
      </c>
      <c r="O200" s="228">
        <f t="shared" si="6"/>
        <v>4</v>
      </c>
      <c r="P200" s="240">
        <v>4</v>
      </c>
      <c r="Q200" s="239">
        <f t="shared" si="7"/>
        <v>1</v>
      </c>
      <c r="R200" s="240"/>
    </row>
    <row r="201" spans="1:18" ht="15.6" x14ac:dyDescent="0.3">
      <c r="A201" s="233" t="s">
        <v>1341</v>
      </c>
      <c r="B201" s="229" t="s">
        <v>982</v>
      </c>
      <c r="C201" s="229"/>
      <c r="D201" s="228" t="s">
        <v>1174</v>
      </c>
      <c r="E201" s="229" t="s">
        <v>1175</v>
      </c>
      <c r="F201" s="229" t="s">
        <v>1176</v>
      </c>
      <c r="G201" s="229" t="s">
        <v>1177</v>
      </c>
      <c r="H201" s="228" t="s">
        <v>1126</v>
      </c>
      <c r="I201" s="228">
        <v>78801</v>
      </c>
      <c r="J201" s="230" t="s">
        <v>607</v>
      </c>
      <c r="K201" s="228"/>
      <c r="L201" s="228"/>
      <c r="M201" s="228"/>
      <c r="N201" s="228">
        <v>2</v>
      </c>
      <c r="O201" s="228">
        <f t="shared" si="6"/>
        <v>2</v>
      </c>
      <c r="P201" s="240">
        <v>2</v>
      </c>
      <c r="Q201" s="239">
        <f t="shared" si="7"/>
        <v>1</v>
      </c>
      <c r="R201" s="240"/>
    </row>
    <row r="202" spans="1:18" ht="15.6" x14ac:dyDescent="0.3">
      <c r="A202" s="233" t="s">
        <v>1341</v>
      </c>
      <c r="B202" s="229" t="s">
        <v>982</v>
      </c>
      <c r="C202" s="229"/>
      <c r="D202" s="228" t="s">
        <v>1178</v>
      </c>
      <c r="E202" s="229" t="s">
        <v>1179</v>
      </c>
      <c r="F202" s="229" t="s">
        <v>1180</v>
      </c>
      <c r="G202" s="229" t="s">
        <v>1181</v>
      </c>
      <c r="H202" s="228" t="s">
        <v>1126</v>
      </c>
      <c r="I202" s="228">
        <v>77488</v>
      </c>
      <c r="J202" s="230" t="s">
        <v>607</v>
      </c>
      <c r="K202" s="228"/>
      <c r="L202" s="228"/>
      <c r="M202" s="228"/>
      <c r="N202" s="228">
        <v>1</v>
      </c>
      <c r="O202" s="228">
        <f t="shared" si="6"/>
        <v>1</v>
      </c>
      <c r="P202" s="240">
        <v>1</v>
      </c>
      <c r="Q202" s="239">
        <f t="shared" si="7"/>
        <v>1</v>
      </c>
      <c r="R202" s="240"/>
    </row>
    <row r="203" spans="1:18" ht="15.6" x14ac:dyDescent="0.3">
      <c r="A203" s="233" t="s">
        <v>1341</v>
      </c>
      <c r="B203" s="229" t="s">
        <v>982</v>
      </c>
      <c r="C203" s="229"/>
      <c r="D203" s="228" t="s">
        <v>1182</v>
      </c>
      <c r="E203" s="229" t="s">
        <v>1183</v>
      </c>
      <c r="F203" s="229" t="s">
        <v>1184</v>
      </c>
      <c r="G203" s="229" t="s">
        <v>1185</v>
      </c>
      <c r="H203" s="228" t="s">
        <v>1126</v>
      </c>
      <c r="I203" s="228">
        <v>78840</v>
      </c>
      <c r="J203" s="230" t="s">
        <v>607</v>
      </c>
      <c r="K203" s="228"/>
      <c r="L203" s="228"/>
      <c r="M203" s="228"/>
      <c r="N203" s="228">
        <v>3</v>
      </c>
      <c r="O203" s="228">
        <f t="shared" si="6"/>
        <v>3</v>
      </c>
      <c r="P203" s="240">
        <v>3</v>
      </c>
      <c r="Q203" s="239">
        <f t="shared" si="7"/>
        <v>1</v>
      </c>
      <c r="R203" s="240"/>
    </row>
    <row r="204" spans="1:18" ht="15.6" x14ac:dyDescent="0.3">
      <c r="A204" s="233" t="s">
        <v>1341</v>
      </c>
      <c r="B204" s="229" t="s">
        <v>982</v>
      </c>
      <c r="C204" s="229" t="s">
        <v>1186</v>
      </c>
      <c r="D204" s="228" t="s">
        <v>1187</v>
      </c>
      <c r="E204" s="229" t="s">
        <v>1188</v>
      </c>
      <c r="F204" s="229" t="s">
        <v>1189</v>
      </c>
      <c r="G204" s="229" t="s">
        <v>1190</v>
      </c>
      <c r="H204" s="228" t="s">
        <v>1126</v>
      </c>
      <c r="I204" s="228">
        <v>79603</v>
      </c>
      <c r="J204" s="230" t="s">
        <v>1191</v>
      </c>
      <c r="K204" s="228">
        <v>5</v>
      </c>
      <c r="L204" s="228"/>
      <c r="M204" s="228"/>
      <c r="N204" s="228">
        <v>3</v>
      </c>
      <c r="O204" s="228">
        <f t="shared" si="6"/>
        <v>8</v>
      </c>
      <c r="P204" s="240"/>
      <c r="Q204" s="239" t="str">
        <f t="shared" si="7"/>
        <v/>
      </c>
      <c r="R204" s="240">
        <v>1</v>
      </c>
    </row>
    <row r="205" spans="1:18" ht="15.6" x14ac:dyDescent="0.3">
      <c r="A205" s="233" t="s">
        <v>1341</v>
      </c>
      <c r="B205" s="229" t="s">
        <v>982</v>
      </c>
      <c r="C205" s="229"/>
      <c r="D205" s="228" t="s">
        <v>1192</v>
      </c>
      <c r="E205" s="229" t="s">
        <v>1193</v>
      </c>
      <c r="F205" s="229" t="s">
        <v>1194</v>
      </c>
      <c r="G205" s="229" t="s">
        <v>1195</v>
      </c>
      <c r="H205" s="228" t="s">
        <v>1126</v>
      </c>
      <c r="I205" s="228">
        <v>78754</v>
      </c>
      <c r="J205" s="230" t="s">
        <v>607</v>
      </c>
      <c r="K205" s="228">
        <v>20</v>
      </c>
      <c r="L205" s="228"/>
      <c r="M205" s="228"/>
      <c r="N205" s="228">
        <v>3</v>
      </c>
      <c r="O205" s="228">
        <f t="shared" si="6"/>
        <v>23</v>
      </c>
      <c r="P205" s="240"/>
      <c r="Q205" s="239" t="str">
        <f t="shared" si="7"/>
        <v/>
      </c>
      <c r="R205" s="240">
        <v>1</v>
      </c>
    </row>
    <row r="206" spans="1:18" ht="15.6" x14ac:dyDescent="0.3">
      <c r="A206" s="233" t="s">
        <v>1341</v>
      </c>
      <c r="B206" s="229" t="s">
        <v>982</v>
      </c>
      <c r="C206" s="229"/>
      <c r="D206" s="228" t="s">
        <v>1196</v>
      </c>
      <c r="E206" s="229" t="s">
        <v>1197</v>
      </c>
      <c r="F206" s="229" t="s">
        <v>1198</v>
      </c>
      <c r="G206" s="229" t="s">
        <v>1199</v>
      </c>
      <c r="H206" s="228" t="s">
        <v>1126</v>
      </c>
      <c r="I206" s="228">
        <v>77803</v>
      </c>
      <c r="J206" s="230" t="s">
        <v>607</v>
      </c>
      <c r="K206" s="228">
        <v>5</v>
      </c>
      <c r="L206" s="228"/>
      <c r="M206" s="228"/>
      <c r="N206" s="228">
        <v>6</v>
      </c>
      <c r="O206" s="228">
        <f t="shared" si="6"/>
        <v>11</v>
      </c>
      <c r="P206" s="240"/>
      <c r="Q206" s="239" t="str">
        <f t="shared" si="7"/>
        <v/>
      </c>
      <c r="R206" s="240">
        <v>1</v>
      </c>
    </row>
    <row r="207" spans="1:18" ht="15.6" x14ac:dyDescent="0.3">
      <c r="A207" s="233" t="s">
        <v>1341</v>
      </c>
      <c r="B207" s="229" t="s">
        <v>982</v>
      </c>
      <c r="C207" s="229"/>
      <c r="D207" s="228" t="s">
        <v>1200</v>
      </c>
      <c r="E207" s="229" t="s">
        <v>1201</v>
      </c>
      <c r="F207" s="229" t="s">
        <v>1202</v>
      </c>
      <c r="G207" s="229" t="s">
        <v>1203</v>
      </c>
      <c r="H207" s="228" t="s">
        <v>1126</v>
      </c>
      <c r="I207" s="228">
        <v>79706</v>
      </c>
      <c r="J207" s="230" t="s">
        <v>1204</v>
      </c>
      <c r="K207" s="228">
        <v>10</v>
      </c>
      <c r="L207" s="228"/>
      <c r="M207" s="228"/>
      <c r="N207" s="228">
        <v>5</v>
      </c>
      <c r="O207" s="228">
        <f t="shared" si="6"/>
        <v>15</v>
      </c>
      <c r="P207" s="240"/>
      <c r="Q207" s="239" t="str">
        <f t="shared" si="7"/>
        <v/>
      </c>
      <c r="R207" s="240">
        <v>1</v>
      </c>
    </row>
    <row r="208" spans="1:18" ht="15.6" x14ac:dyDescent="0.3">
      <c r="A208" s="233" t="s">
        <v>1341</v>
      </c>
      <c r="B208" s="229" t="s">
        <v>982</v>
      </c>
      <c r="C208" s="229"/>
      <c r="D208" s="228" t="s">
        <v>1205</v>
      </c>
      <c r="E208" s="229" t="s">
        <v>1206</v>
      </c>
      <c r="F208" s="229" t="s">
        <v>1207</v>
      </c>
      <c r="G208" s="229" t="s">
        <v>1208</v>
      </c>
      <c r="H208" s="228" t="s">
        <v>1126</v>
      </c>
      <c r="I208" s="228">
        <v>76903</v>
      </c>
      <c r="J208" s="230" t="s">
        <v>607</v>
      </c>
      <c r="K208" s="228">
        <v>5</v>
      </c>
      <c r="L208" s="228"/>
      <c r="M208" s="228"/>
      <c r="N208" s="228">
        <v>5</v>
      </c>
      <c r="O208" s="228">
        <f t="shared" si="6"/>
        <v>10</v>
      </c>
      <c r="P208" s="240"/>
      <c r="Q208" s="239" t="str">
        <f t="shared" si="7"/>
        <v/>
      </c>
      <c r="R208" s="240">
        <v>1</v>
      </c>
    </row>
    <row r="209" spans="1:18" ht="15.6" x14ac:dyDescent="0.3">
      <c r="A209" s="233" t="s">
        <v>1341</v>
      </c>
      <c r="B209" s="229" t="s">
        <v>982</v>
      </c>
      <c r="C209" s="229"/>
      <c r="D209" s="228" t="s">
        <v>1209</v>
      </c>
      <c r="E209" s="229" t="s">
        <v>1210</v>
      </c>
      <c r="F209" s="229" t="s">
        <v>1211</v>
      </c>
      <c r="G209" s="229" t="s">
        <v>1212</v>
      </c>
      <c r="H209" s="228" t="s">
        <v>1126</v>
      </c>
      <c r="I209" s="228">
        <v>76706</v>
      </c>
      <c r="J209" s="230" t="s">
        <v>607</v>
      </c>
      <c r="K209" s="228">
        <v>5</v>
      </c>
      <c r="L209" s="228"/>
      <c r="M209" s="228"/>
      <c r="N209" s="228">
        <v>7</v>
      </c>
      <c r="O209" s="228">
        <f t="shared" si="6"/>
        <v>12</v>
      </c>
      <c r="P209" s="240"/>
      <c r="Q209" s="239" t="str">
        <f t="shared" si="7"/>
        <v/>
      </c>
      <c r="R209" s="240">
        <v>1</v>
      </c>
    </row>
    <row r="210" spans="1:18" ht="15.6" x14ac:dyDescent="0.3">
      <c r="A210" s="233" t="s">
        <v>1341</v>
      </c>
      <c r="B210" s="229" t="s">
        <v>982</v>
      </c>
      <c r="C210" s="229"/>
      <c r="D210" s="228" t="s">
        <v>1213</v>
      </c>
      <c r="E210" s="229" t="s">
        <v>1214</v>
      </c>
      <c r="F210" s="229" t="s">
        <v>1215</v>
      </c>
      <c r="G210" s="229" t="s">
        <v>1216</v>
      </c>
      <c r="H210" s="228" t="s">
        <v>1126</v>
      </c>
      <c r="I210" s="228">
        <v>79735</v>
      </c>
      <c r="J210" s="230" t="s">
        <v>607</v>
      </c>
      <c r="K210" s="228">
        <v>3</v>
      </c>
      <c r="L210" s="228"/>
      <c r="M210" s="228"/>
      <c r="N210" s="228">
        <v>2</v>
      </c>
      <c r="O210" s="228">
        <f t="shared" si="6"/>
        <v>5</v>
      </c>
      <c r="P210" s="240"/>
      <c r="Q210" s="239" t="str">
        <f t="shared" si="7"/>
        <v/>
      </c>
      <c r="R210" s="240">
        <v>1</v>
      </c>
    </row>
    <row r="211" spans="1:18" ht="15.6" x14ac:dyDescent="0.3">
      <c r="A211" s="233" t="s">
        <v>1341</v>
      </c>
      <c r="B211" s="229" t="s">
        <v>982</v>
      </c>
      <c r="C211" s="229"/>
      <c r="D211" s="228" t="s">
        <v>1217</v>
      </c>
      <c r="E211" s="229" t="s">
        <v>1218</v>
      </c>
      <c r="F211" s="229" t="s">
        <v>1219</v>
      </c>
      <c r="G211" s="229" t="s">
        <v>1220</v>
      </c>
      <c r="H211" s="228" t="s">
        <v>1126</v>
      </c>
      <c r="I211" s="228">
        <v>75901</v>
      </c>
      <c r="J211" s="230" t="s">
        <v>607</v>
      </c>
      <c r="K211" s="228">
        <v>5</v>
      </c>
      <c r="L211" s="228"/>
      <c r="M211" s="228"/>
      <c r="N211" s="228">
        <v>5</v>
      </c>
      <c r="O211" s="228">
        <f t="shared" si="6"/>
        <v>10</v>
      </c>
      <c r="P211" s="240"/>
      <c r="Q211" s="239" t="str">
        <f t="shared" si="7"/>
        <v/>
      </c>
      <c r="R211" s="240">
        <v>1</v>
      </c>
    </row>
    <row r="212" spans="1:18" x14ac:dyDescent="0.3">
      <c r="K212" s="241">
        <f>SUM(K2:K211)</f>
        <v>291</v>
      </c>
      <c r="L212" s="241">
        <f t="shared" ref="L212:N212" si="8">SUM(L2:L211)</f>
        <v>362</v>
      </c>
      <c r="M212" s="241">
        <f t="shared" si="8"/>
        <v>240</v>
      </c>
      <c r="N212" s="241">
        <f t="shared" si="8"/>
        <v>1035</v>
      </c>
      <c r="R212" s="239">
        <f>SUM(R2:R211)</f>
        <v>183</v>
      </c>
    </row>
    <row r="213" spans="1:18" ht="15" thickBot="1" x14ac:dyDescent="0.35">
      <c r="L213" s="241"/>
      <c r="M213" s="241"/>
      <c r="N213" s="241"/>
    </row>
    <row r="214" spans="1:18" ht="15.6" x14ac:dyDescent="0.3">
      <c r="J214" s="264" t="s">
        <v>1353</v>
      </c>
      <c r="K214" s="248"/>
      <c r="L214" s="248"/>
      <c r="M214" s="248"/>
      <c r="N214" s="247"/>
      <c r="O214" s="250"/>
      <c r="P214" s="250"/>
    </row>
    <row r="215" spans="1:18" ht="15.6" x14ac:dyDescent="0.3">
      <c r="J215" s="249" t="s">
        <v>106</v>
      </c>
      <c r="K215" s="256">
        <f>SUMIF($A$2:$A$211,$J$215,$K$2:$K$211)</f>
        <v>1</v>
      </c>
      <c r="L215" s="256">
        <f>SUMIF($A$2:$A$211,$J$215,$L$2:$L$211)</f>
        <v>24</v>
      </c>
      <c r="M215" s="256">
        <f>SUMIF($A$2:$A$211,$J$215,$M$2:$M$211)</f>
        <v>10</v>
      </c>
      <c r="N215" s="257">
        <f>SUMIF($A$2:$A$211,$J$215,$N$2:$N$211)</f>
        <v>0</v>
      </c>
      <c r="O215" s="252"/>
      <c r="P215" s="252"/>
    </row>
    <row r="216" spans="1:18" ht="15.6" x14ac:dyDescent="0.3">
      <c r="J216" s="249" t="s">
        <v>1341</v>
      </c>
      <c r="K216" s="256">
        <f>SUMIF($A$2:$A$211,$J$216,$K$2:$K$211)</f>
        <v>290</v>
      </c>
      <c r="L216" s="256">
        <f>SUMIF($A$2:$A$211,$J$216,$L$2:$L$211)</f>
        <v>338</v>
      </c>
      <c r="M216" s="256">
        <f>SUMIF($A$2:$A$211,$J$216,$M$2:$M$211)</f>
        <v>230</v>
      </c>
      <c r="N216" s="257">
        <f>SUMIF($A$2:$A$211,$J$216,$N$2:$N$211)</f>
        <v>1035</v>
      </c>
      <c r="O216" s="252"/>
      <c r="P216" s="252"/>
    </row>
    <row r="217" spans="1:18" ht="15" thickBot="1" x14ac:dyDescent="0.35">
      <c r="J217" s="263" t="s">
        <v>1354</v>
      </c>
      <c r="K217" s="258">
        <v>325</v>
      </c>
      <c r="L217" s="258">
        <v>0</v>
      </c>
      <c r="M217" s="258">
        <v>562</v>
      </c>
      <c r="N217" s="259">
        <v>0</v>
      </c>
      <c r="O217" s="252"/>
      <c r="P217" s="252"/>
    </row>
    <row r="218" spans="1:18" ht="16.2" thickBot="1" x14ac:dyDescent="0.35">
      <c r="J218" s="260" t="s">
        <v>1352</v>
      </c>
      <c r="K218" s="261">
        <f>SUM(K215:K217)</f>
        <v>616</v>
      </c>
      <c r="L218" s="261">
        <f>SUM(L215:L217)</f>
        <v>362</v>
      </c>
      <c r="M218" s="261">
        <f>SUM(M215:M217)</f>
        <v>802</v>
      </c>
      <c r="N218" s="262">
        <f>SUM(N215:N217)</f>
        <v>1035</v>
      </c>
      <c r="O218" s="254"/>
      <c r="P218" s="254"/>
    </row>
    <row r="219" spans="1:18" ht="15.6" x14ac:dyDescent="0.3">
      <c r="J219" s="251"/>
      <c r="K219" s="254"/>
      <c r="L219" s="252"/>
      <c r="M219" s="252"/>
      <c r="N219" s="254"/>
      <c r="O219" s="252"/>
      <c r="P219" s="250"/>
    </row>
    <row r="220" spans="1:18" ht="15.6" x14ac:dyDescent="0.3">
      <c r="J220" s="251"/>
      <c r="K220" s="255"/>
      <c r="L220" s="255"/>
      <c r="M220" s="255"/>
      <c r="N220" s="255"/>
      <c r="O220" s="254"/>
      <c r="P220" s="254"/>
    </row>
    <row r="221" spans="1:18" x14ac:dyDescent="0.3">
      <c r="J221" s="253"/>
      <c r="K221" s="255"/>
      <c r="L221" s="255"/>
      <c r="M221" s="255"/>
      <c r="N221" s="255"/>
      <c r="O221" s="254"/>
      <c r="P221" s="254"/>
    </row>
    <row r="222" spans="1:18" x14ac:dyDescent="0.3">
      <c r="J222" s="253"/>
      <c r="K222" s="255"/>
      <c r="L222" s="252"/>
      <c r="M222" s="252"/>
      <c r="N222" s="254"/>
      <c r="O222" s="254"/>
      <c r="P222" s="252"/>
    </row>
  </sheetData>
  <autoFilter ref="A1:AB212" xr:uid="{398847A4-882A-4D69-8C8D-42ADF621C945}"/>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0" workbookViewId="0">
      <selection activeCell="B3" sqref="B3"/>
    </sheetView>
  </sheetViews>
  <sheetFormatPr defaultColWidth="8.77734375"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13" workbookViewId="0">
      <selection activeCell="H13" sqref="H13"/>
    </sheetView>
  </sheetViews>
  <sheetFormatPr defaultColWidth="8.77734375"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6A5F6-4DDB-4BBB-B027-B5D453FD99F2}">
  <dimension ref="A1"/>
  <sheetViews>
    <sheetView workbookViewId="0">
      <selection activeCell="F19" sqref="F19"/>
    </sheetView>
  </sheetViews>
  <sheetFormatPr defaultColWidth="8.77734375"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0B002-361B-4F5D-B831-4290B0A9390C}">
  <dimension ref="A1"/>
  <sheetViews>
    <sheetView workbookViewId="0">
      <selection activeCell="D7" sqref="D7"/>
    </sheetView>
  </sheetViews>
  <sheetFormatPr defaultColWidth="8.77734375"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VAP Wave I- iSee</vt:lpstr>
      <vt:lpstr>Program Ship List</vt:lpstr>
      <vt:lpstr>West Ship List</vt:lpstr>
      <vt:lpstr>MASTER Ship List 12-22-20</vt:lpstr>
      <vt:lpstr>Quotation</vt:lpstr>
      <vt:lpstr>PO</vt:lpstr>
      <vt:lpstr>FBU Quote</vt:lpstr>
      <vt:lpstr>Art Files</vt:lpstr>
      <vt:lpstr>'VAP Wave I- iSee'!Print_Area</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Aleah Quast</cp:lastModifiedBy>
  <cp:lastPrinted>2018-11-12T20:48:31Z</cp:lastPrinted>
  <dcterms:created xsi:type="dcterms:W3CDTF">2018-01-23T20:23:21Z</dcterms:created>
  <dcterms:modified xsi:type="dcterms:W3CDTF">2020-12-22T21:24:35Z</dcterms:modified>
</cp:coreProperties>
</file>